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LAGUSRZS4003\home\waechters\Documents\"/>
    </mc:Choice>
  </mc:AlternateContent>
  <bookViews>
    <workbookView xWindow="0" yWindow="0" windowWidth="25200" windowHeight="11970"/>
  </bookViews>
  <sheets>
    <sheet name="Kopie zur Eingabe" sheetId="4" r:id="rId1"/>
    <sheet name="WW xyz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3" l="1"/>
  <c r="F41" i="4" l="1"/>
  <c r="F42" i="4" s="1"/>
  <c r="E41" i="4"/>
  <c r="E42" i="4" s="1"/>
  <c r="D41" i="4"/>
  <c r="D42" i="4" s="1"/>
  <c r="C41" i="4"/>
  <c r="C42" i="4" s="1"/>
  <c r="H31" i="4"/>
  <c r="G31" i="4"/>
  <c r="F31" i="4"/>
  <c r="E31" i="4"/>
  <c r="H29" i="4"/>
  <c r="G29" i="4"/>
  <c r="F29" i="4"/>
  <c r="E29" i="4"/>
  <c r="I29" i="4" s="1"/>
  <c r="H27" i="4"/>
  <c r="G27" i="4"/>
  <c r="F27" i="4"/>
  <c r="E27" i="4"/>
  <c r="H24" i="4"/>
  <c r="G24" i="4"/>
  <c r="F24" i="4"/>
  <c r="E24" i="4"/>
  <c r="H23" i="4"/>
  <c r="G23" i="4"/>
  <c r="F23" i="4"/>
  <c r="E23" i="4"/>
  <c r="H21" i="4"/>
  <c r="H25" i="4" s="1"/>
  <c r="H28" i="4" s="1"/>
  <c r="H30" i="4" s="1"/>
  <c r="H32" i="4" s="1"/>
  <c r="G21" i="4"/>
  <c r="G25" i="4" s="1"/>
  <c r="G28" i="4" s="1"/>
  <c r="G30" i="4" s="1"/>
  <c r="G32" i="4" s="1"/>
  <c r="F21" i="4"/>
  <c r="F25" i="4" s="1"/>
  <c r="F28" i="4" s="1"/>
  <c r="F30" i="4" s="1"/>
  <c r="F32" i="4" s="1"/>
  <c r="E21" i="4"/>
  <c r="I20" i="4"/>
  <c r="C41" i="3"/>
  <c r="C42" i="3" s="1"/>
  <c r="D41" i="3"/>
  <c r="D42" i="3" s="1"/>
  <c r="E41" i="3"/>
  <c r="E42" i="3" s="1"/>
  <c r="F41" i="3"/>
  <c r="F42" i="3" s="1"/>
  <c r="I20" i="3"/>
  <c r="E31" i="3"/>
  <c r="E29" i="3"/>
  <c r="E27" i="3"/>
  <c r="H27" i="3"/>
  <c r="G27" i="3"/>
  <c r="F27" i="3"/>
  <c r="H21" i="3"/>
  <c r="G21" i="3"/>
  <c r="F21" i="3"/>
  <c r="E21" i="3"/>
  <c r="I31" i="4" l="1"/>
  <c r="I27" i="4"/>
  <c r="I21" i="4"/>
  <c r="E47" i="4"/>
  <c r="E48" i="4" s="1"/>
  <c r="E45" i="4"/>
  <c r="E46" i="4" s="1"/>
  <c r="E43" i="4"/>
  <c r="D45" i="4"/>
  <c r="D46" i="4" s="1"/>
  <c r="D47" i="4"/>
  <c r="D48" i="4" s="1"/>
  <c r="D43" i="4"/>
  <c r="C47" i="4"/>
  <c r="C48" i="4" s="1"/>
  <c r="C45" i="4"/>
  <c r="C46" i="4" s="1"/>
  <c r="C43" i="4"/>
  <c r="F45" i="4"/>
  <c r="F46" i="4" s="1"/>
  <c r="F47" i="4"/>
  <c r="F48" i="4" s="1"/>
  <c r="F43" i="4"/>
  <c r="E25" i="4"/>
  <c r="C43" i="3"/>
  <c r="C45" i="3"/>
  <c r="C46" i="3" s="1"/>
  <c r="C47" i="3"/>
  <c r="C48" i="3" s="1"/>
  <c r="D43" i="3"/>
  <c r="D45" i="3"/>
  <c r="D46" i="3" s="1"/>
  <c r="D47" i="3"/>
  <c r="D48" i="3" s="1"/>
  <c r="E45" i="3"/>
  <c r="E46" i="3" s="1"/>
  <c r="E47" i="3"/>
  <c r="E48" i="3" s="1"/>
  <c r="E43" i="3"/>
  <c r="F43" i="3"/>
  <c r="F45" i="3"/>
  <c r="F46" i="3" s="1"/>
  <c r="F47" i="3"/>
  <c r="F48" i="3" s="1"/>
  <c r="I27" i="3"/>
  <c r="I21" i="3"/>
  <c r="C44" i="4" l="1"/>
  <c r="C50" i="4" s="1"/>
  <c r="C49" i="4"/>
  <c r="E44" i="4"/>
  <c r="E50" i="4" s="1"/>
  <c r="E49" i="4"/>
  <c r="F44" i="4"/>
  <c r="F50" i="4" s="1"/>
  <c r="F49" i="4"/>
  <c r="I25" i="4"/>
  <c r="E28" i="4"/>
  <c r="D44" i="4"/>
  <c r="D50" i="4" s="1"/>
  <c r="D49" i="4"/>
  <c r="E44" i="3"/>
  <c r="E50" i="3" s="1"/>
  <c r="E49" i="3"/>
  <c r="F44" i="3"/>
  <c r="F50" i="3" s="1"/>
  <c r="F49" i="3"/>
  <c r="C49" i="3"/>
  <c r="C44" i="3"/>
  <c r="C50" i="3" s="1"/>
  <c r="D44" i="3"/>
  <c r="D50" i="3" s="1"/>
  <c r="D49" i="3"/>
  <c r="G25" i="3"/>
  <c r="G28" i="3" s="1"/>
  <c r="G30" i="3" s="1"/>
  <c r="G32" i="3" s="1"/>
  <c r="H25" i="3"/>
  <c r="H28" i="3" s="1"/>
  <c r="H30" i="3" s="1"/>
  <c r="H32" i="3" s="1"/>
  <c r="G23" i="3"/>
  <c r="G24" i="3" s="1"/>
  <c r="H23" i="3"/>
  <c r="H24" i="3"/>
  <c r="F29" i="3"/>
  <c r="G29" i="3"/>
  <c r="H29" i="3"/>
  <c r="F31" i="3"/>
  <c r="G31" i="3"/>
  <c r="H31" i="3"/>
  <c r="E30" i="4" l="1"/>
  <c r="I28" i="4"/>
  <c r="I29" i="3"/>
  <c r="I31" i="3"/>
  <c r="F24" i="3"/>
  <c r="F25" i="3" s="1"/>
  <c r="F28" i="3" s="1"/>
  <c r="F30" i="3" s="1"/>
  <c r="F32" i="3" s="1"/>
  <c r="E23" i="3"/>
  <c r="E24" i="3" s="1"/>
  <c r="E25" i="3" s="1"/>
  <c r="E28" i="3" s="1"/>
  <c r="E30" i="3" s="1"/>
  <c r="E32" i="3" s="1"/>
  <c r="E32" i="4" l="1"/>
  <c r="I32" i="4" s="1"/>
  <c r="I30" i="4"/>
  <c r="I25" i="3"/>
  <c r="I28" i="3" l="1"/>
  <c r="I32" i="3" l="1"/>
  <c r="I30" i="3"/>
</calcChain>
</file>

<file path=xl/sharedStrings.xml><?xml version="1.0" encoding="utf-8"?>
<sst xmlns="http://schemas.openxmlformats.org/spreadsheetml/2006/main" count="163" uniqueCount="64">
  <si>
    <t>Quartalsmessung</t>
  </si>
  <si>
    <t>Probenahmedatum</t>
  </si>
  <si>
    <t>Messgröße</t>
  </si>
  <si>
    <t>Einheit</t>
  </si>
  <si>
    <t>Bq/l</t>
  </si>
  <si>
    <t>α-gesamt</t>
  </si>
  <si>
    <t>Rn-222</t>
  </si>
  <si>
    <t>U-238</t>
  </si>
  <si>
    <t>U-234</t>
  </si>
  <si>
    <t>Ra-226</t>
  </si>
  <si>
    <t>Ra-228</t>
  </si>
  <si>
    <t>Pb-210</t>
  </si>
  <si>
    <t>Po-210</t>
  </si>
  <si>
    <t>U</t>
  </si>
  <si>
    <t>Referenzaktivität [Bq/l]</t>
  </si>
  <si>
    <t>bb)</t>
  </si>
  <si>
    <t>aa)</t>
  </si>
  <si>
    <t>Prüfung bb)</t>
  </si>
  <si>
    <t>Prüfung aa)</t>
  </si>
  <si>
    <t>Diff. α-ges. - U-238 [Bq/l]</t>
  </si>
  <si>
    <t>U-235</t>
  </si>
  <si>
    <t>Uran nat.</t>
  </si>
  <si>
    <t>Isotopenzus. In Gew-%</t>
  </si>
  <si>
    <t>T(1/2) in a</t>
  </si>
  <si>
    <t>Ar in g</t>
  </si>
  <si>
    <t>µg/l</t>
  </si>
  <si>
    <t>U-238 [Bq/l] aus U [µg/l]</t>
  </si>
  <si>
    <t>Messung 1</t>
  </si>
  <si>
    <t>Messung 2</t>
  </si>
  <si>
    <t>Messung 3</t>
  </si>
  <si>
    <t>Messung 4</t>
  </si>
  <si>
    <t xml:space="preserve">Prüfung bb) U real </t>
  </si>
  <si>
    <t>Wird die Richtdosis eingehalten?</t>
  </si>
  <si>
    <t>U [µg/l]</t>
  </si>
  <si>
    <t>U [g/l]</t>
  </si>
  <si>
    <t>M-Anteil [g]</t>
  </si>
  <si>
    <t>Aktivität [Bq/l]</t>
  </si>
  <si>
    <t>Konstanten:</t>
  </si>
  <si>
    <t>Radioaktivitätsmessungen</t>
  </si>
  <si>
    <t>Prüfung dd)</t>
  </si>
  <si>
    <t>Prüfung cc)</t>
  </si>
  <si>
    <t>bei Werten &lt; Erfassungsgrenze EG wird EG eingesetzt</t>
  </si>
  <si>
    <r>
      <t>Wert Prüfung dd) (</t>
    </r>
    <r>
      <rPr>
        <sz val="11"/>
        <color theme="1"/>
        <rFont val="Calibri"/>
        <family val="2"/>
      </rPr>
      <t>≤0,5?)</t>
    </r>
  </si>
  <si>
    <r>
      <t>Wert Prüfung aa) (</t>
    </r>
    <r>
      <rPr>
        <sz val="11"/>
        <color theme="1"/>
        <rFont val="Calibri"/>
        <family val="2"/>
      </rPr>
      <t>≤</t>
    </r>
    <r>
      <rPr>
        <sz val="11"/>
        <color theme="1"/>
        <rFont val="Calibri"/>
        <family val="2"/>
        <scheme val="minor"/>
      </rPr>
      <t>1?)</t>
    </r>
  </si>
  <si>
    <r>
      <t>Wert Prüfung cc) (</t>
    </r>
    <r>
      <rPr>
        <sz val="11"/>
        <color theme="1"/>
        <rFont val="Calibri"/>
        <family val="2"/>
      </rPr>
      <t>≤1?)</t>
    </r>
  </si>
  <si>
    <t>Wert Prüfung bb)</t>
  </si>
  <si>
    <t>Jahresmittel</t>
  </si>
  <si>
    <t>I</t>
  </si>
  <si>
    <t>II</t>
  </si>
  <si>
    <t>III</t>
  </si>
  <si>
    <t>IV</t>
  </si>
  <si>
    <t>Masse-Aktivitäts-Beziehung für Uran-Nuklide</t>
  </si>
  <si>
    <t>Kennung:</t>
  </si>
  <si>
    <t>WW xyz</t>
  </si>
  <si>
    <t>Abt. Gesundheit, Dez. Umwelthygiene, Umweltmedizin in Zusammenarbeit mit Radioaktivitätsmessstelle des LUNG MV</t>
  </si>
  <si>
    <t>Ansprechpartner</t>
  </si>
  <si>
    <t>Dr. G. Wauer</t>
  </si>
  <si>
    <t>Dr. T. Ernst</t>
  </si>
  <si>
    <t>Telefonnummer</t>
  </si>
  <si>
    <t>03981 272133</t>
  </si>
  <si>
    <t>03831 696630</t>
  </si>
  <si>
    <t>E-Mail-Adresse</t>
  </si>
  <si>
    <t>gerlinde.wauer@lagus.mv-regierung.de</t>
  </si>
  <si>
    <t xml:space="preserve">thomas.ernst@lung.mv-regierung.de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</si>
</sst>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0"/>
      <name val="Arial"/>
      <family val="2"/>
    </font>
    <font>
      <b/>
      <sz val="11"/>
      <color theme="1"/>
      <name val="Calibri"/>
      <family val="2"/>
      <scheme val="minor"/>
    </font>
    <font>
      <u/>
      <sz val="10"/>
      <name val="Arial"/>
      <family val="2"/>
    </font>
    <font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3" fillId="0" borderId="0" applyNumberFormat="0" applyFill="0" applyBorder="0" applyAlignment="0" applyProtection="0"/>
  </cellStyleXfs>
  <cellXfs count="89">
    <xf numFmtId="0" fontId="0" fillId="0" borderId="0" xfId="0"/>
    <xf numFmtId="0" fontId="0" fillId="0" borderId="0" xfId="0" applyFill="1"/>
    <xf numFmtId="0" fontId="0" fillId="0" borderId="0" xfId="0"/>
    <xf numFmtId="14" fontId="0" fillId="3" borderId="1" xfId="0" applyNumberFormat="1" applyFill="1" applyBorder="1" applyProtection="1">
      <protection locked="0" hidden="1"/>
    </xf>
    <xf numFmtId="0" fontId="0" fillId="0" borderId="1" xfId="0" applyBorder="1" applyProtection="1">
      <protection locked="0" hidden="1"/>
    </xf>
    <xf numFmtId="164" fontId="0" fillId="3" borderId="1" xfId="0" applyNumberFormat="1" applyFill="1" applyBorder="1" applyProtection="1">
      <protection locked="0" hidden="1"/>
    </xf>
    <xf numFmtId="165" fontId="0" fillId="3" borderId="1" xfId="0" applyNumberFormat="1" applyFill="1" applyBorder="1" applyProtection="1">
      <protection locked="0" hidden="1"/>
    </xf>
    <xf numFmtId="164" fontId="0" fillId="3" borderId="1" xfId="0" applyNumberFormat="1" applyFont="1" applyFill="1" applyBorder="1" applyProtection="1">
      <protection locked="0" hidden="1"/>
    </xf>
    <xf numFmtId="0" fontId="3" fillId="3" borderId="1" xfId="0" applyFont="1" applyFill="1" applyBorder="1" applyProtection="1">
      <protection locked="0" hidden="1"/>
    </xf>
    <xf numFmtId="0" fontId="0" fillId="3" borderId="1" xfId="0" applyFill="1" applyBorder="1" applyProtection="1">
      <protection locked="0" hidden="1"/>
    </xf>
    <xf numFmtId="0" fontId="0" fillId="0" borderId="0" xfId="0" applyProtection="1"/>
    <xf numFmtId="0" fontId="0" fillId="0" borderId="0" xfId="0" applyFill="1" applyProtection="1"/>
    <xf numFmtId="0" fontId="9" fillId="0" borderId="0" xfId="0" applyFont="1" applyProtection="1"/>
    <xf numFmtId="0" fontId="0" fillId="0" borderId="0" xfId="0" applyAlignment="1" applyProtection="1">
      <alignment horizontal="right"/>
    </xf>
    <xf numFmtId="0" fontId="3" fillId="0" borderId="0" xfId="0" applyFont="1" applyProtection="1"/>
    <xf numFmtId="0" fontId="11" fillId="0" borderId="1" xfId="0" applyFont="1" applyFill="1" applyBorder="1" applyProtection="1"/>
    <xf numFmtId="14" fontId="0" fillId="0" borderId="0" xfId="0" applyNumberFormat="1" applyProtection="1"/>
    <xf numFmtId="0" fontId="0" fillId="0" borderId="1" xfId="0" applyBorder="1" applyProtection="1"/>
    <xf numFmtId="0" fontId="0" fillId="0" borderId="1" xfId="0" applyFill="1" applyBorder="1" applyAlignment="1" applyProtection="1">
      <alignment vertical="center" wrapText="1" shrinkToFit="1"/>
    </xf>
    <xf numFmtId="0" fontId="2" fillId="0" borderId="1" xfId="0" applyFont="1" applyBorder="1" applyProtection="1"/>
    <xf numFmtId="0" fontId="0" fillId="0" borderId="1" xfId="0" applyFill="1" applyBorder="1" applyProtection="1"/>
    <xf numFmtId="0" fontId="11" fillId="0" borderId="0" xfId="0" applyFont="1" applyProtection="1"/>
    <xf numFmtId="0" fontId="12" fillId="0" borderId="1" xfId="0" applyFont="1" applyFill="1" applyBorder="1" applyProtection="1"/>
    <xf numFmtId="0" fontId="0" fillId="4" borderId="1" xfId="0" applyFill="1" applyBorder="1" applyProtection="1"/>
    <xf numFmtId="0" fontId="0" fillId="4" borderId="1" xfId="0" applyFill="1" applyBorder="1" applyAlignment="1" applyProtection="1">
      <alignment horizontal="center" vertical="center"/>
    </xf>
    <xf numFmtId="0" fontId="10" fillId="4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Protection="1"/>
    <xf numFmtId="0" fontId="0" fillId="2" borderId="1" xfId="0" applyFill="1" applyBorder="1" applyProtection="1"/>
    <xf numFmtId="164" fontId="2" fillId="2" borderId="1" xfId="1" applyNumberFormat="1" applyFill="1" applyBorder="1" applyProtection="1"/>
    <xf numFmtId="2" fontId="2" fillId="2" borderId="1" xfId="1" applyNumberFormat="1" applyFill="1" applyBorder="1" applyProtection="1"/>
    <xf numFmtId="2" fontId="0" fillId="0" borderId="1" xfId="0" applyNumberFormat="1" applyFill="1" applyBorder="1" applyProtection="1"/>
    <xf numFmtId="0" fontId="0" fillId="0" borderId="2" xfId="0" applyFill="1" applyBorder="1" applyProtection="1"/>
    <xf numFmtId="0" fontId="0" fillId="4" borderId="10" xfId="0" applyFill="1" applyBorder="1" applyAlignment="1" applyProtection="1">
      <alignment horizontal="center" vertical="center"/>
    </xf>
    <xf numFmtId="0" fontId="9" fillId="5" borderId="12" xfId="0" applyFont="1" applyFill="1" applyBorder="1" applyAlignment="1" applyProtection="1">
      <alignment horizontal="center" vertical="center"/>
    </xf>
    <xf numFmtId="0" fontId="6" fillId="2" borderId="0" xfId="0" applyFont="1" applyFill="1" applyBorder="1" applyProtection="1"/>
    <xf numFmtId="0" fontId="0" fillId="2" borderId="0" xfId="0" applyFill="1" applyBorder="1" applyProtection="1"/>
    <xf numFmtId="0" fontId="0" fillId="2" borderId="0" xfId="0" applyFill="1" applyProtection="1"/>
    <xf numFmtId="0" fontId="0" fillId="2" borderId="1" xfId="0" applyFill="1" applyBorder="1" applyAlignment="1" applyProtection="1">
      <alignment horizontal="right"/>
    </xf>
    <xf numFmtId="11" fontId="0" fillId="2" borderId="1" xfId="0" applyNumberFormat="1" applyFill="1" applyBorder="1" applyProtection="1"/>
    <xf numFmtId="0" fontId="0" fillId="2" borderId="2" xfId="0" applyFill="1" applyBorder="1" applyProtection="1"/>
    <xf numFmtId="11" fontId="0" fillId="2" borderId="2" xfId="0" applyNumberFormat="1" applyFill="1" applyBorder="1" applyProtection="1"/>
    <xf numFmtId="0" fontId="6" fillId="2" borderId="4" xfId="0" applyFont="1" applyFill="1" applyBorder="1" applyProtection="1"/>
    <xf numFmtId="0" fontId="0" fillId="2" borderId="5" xfId="0" applyFill="1" applyBorder="1" applyProtection="1"/>
    <xf numFmtId="11" fontId="0" fillId="2" borderId="5" xfId="0" applyNumberFormat="1" applyFill="1" applyBorder="1" applyProtection="1"/>
    <xf numFmtId="11" fontId="0" fillId="2" borderId="6" xfId="0" applyNumberFormat="1" applyFill="1" applyBorder="1" applyProtection="1"/>
    <xf numFmtId="0" fontId="0" fillId="2" borderId="7" xfId="0" applyFill="1" applyBorder="1" applyProtection="1"/>
    <xf numFmtId="0" fontId="0" fillId="2" borderId="8" xfId="0" applyFill="1" applyBorder="1" applyProtection="1"/>
    <xf numFmtId="11" fontId="5" fillId="2" borderId="8" xfId="0" applyNumberFormat="1" applyFont="1" applyFill="1" applyBorder="1" applyProtection="1"/>
    <xf numFmtId="11" fontId="5" fillId="2" borderId="9" xfId="0" applyNumberFormat="1" applyFont="1" applyFill="1" applyBorder="1" applyProtection="1"/>
    <xf numFmtId="0" fontId="0" fillId="2" borderId="3" xfId="0" applyFill="1" applyBorder="1" applyProtection="1"/>
    <xf numFmtId="11" fontId="0" fillId="2" borderId="3" xfId="0" applyNumberFormat="1" applyFill="1" applyBorder="1" applyProtection="1"/>
    <xf numFmtId="11" fontId="7" fillId="2" borderId="1" xfId="0" applyNumberFormat="1" applyFont="1" applyFill="1" applyBorder="1" applyProtection="1"/>
    <xf numFmtId="0" fontId="4" fillId="2" borderId="1" xfId="0" applyFont="1" applyFill="1" applyBorder="1" applyProtection="1"/>
    <xf numFmtId="11" fontId="8" fillId="2" borderId="1" xfId="0" applyNumberFormat="1" applyFont="1" applyFill="1" applyBorder="1" applyProtection="1"/>
    <xf numFmtId="0" fontId="8" fillId="0" borderId="18" xfId="0" applyFont="1" applyBorder="1" applyProtection="1"/>
    <xf numFmtId="0" fontId="0" fillId="0" borderId="21" xfId="0" applyBorder="1" applyProtection="1"/>
    <xf numFmtId="0" fontId="0" fillId="0" borderId="19" xfId="0" applyFill="1" applyBorder="1" applyProtection="1"/>
    <xf numFmtId="0" fontId="8" fillId="0" borderId="20" xfId="0" applyFont="1" applyFill="1" applyBorder="1" applyProtection="1"/>
    <xf numFmtId="0" fontId="0" fillId="0" borderId="19" xfId="0" applyBorder="1" applyProtection="1"/>
    <xf numFmtId="0" fontId="8" fillId="0" borderId="20" xfId="0" applyFont="1" applyBorder="1" applyProtection="1"/>
    <xf numFmtId="0" fontId="0" fillId="0" borderId="22" xfId="0" applyBorder="1" applyProtection="1"/>
    <xf numFmtId="0" fontId="0" fillId="0" borderId="23" xfId="0" applyBorder="1" applyProtection="1"/>
    <xf numFmtId="0" fontId="0" fillId="0" borderId="0" xfId="0" applyBorder="1" applyProtection="1"/>
    <xf numFmtId="0" fontId="0" fillId="0" borderId="17" xfId="0" applyFill="1" applyBorder="1" applyProtection="1"/>
    <xf numFmtId="0" fontId="0" fillId="0" borderId="16" xfId="0" applyFill="1" applyBorder="1" applyProtection="1"/>
    <xf numFmtId="0" fontId="0" fillId="0" borderId="17" xfId="0" applyBorder="1" applyProtection="1"/>
    <xf numFmtId="0" fontId="13" fillId="0" borderId="16" xfId="2" applyBorder="1" applyProtection="1"/>
    <xf numFmtId="0" fontId="0" fillId="0" borderId="24" xfId="0" applyBorder="1" applyProtection="1"/>
    <xf numFmtId="0" fontId="0" fillId="0" borderId="25" xfId="0" applyBorder="1" applyProtection="1"/>
    <xf numFmtId="0" fontId="0" fillId="0" borderId="28" xfId="0" applyBorder="1" applyProtection="1"/>
    <xf numFmtId="0" fontId="0" fillId="0" borderId="26" xfId="0" applyFill="1" applyBorder="1" applyProtection="1"/>
    <xf numFmtId="0" fontId="0" fillId="0" borderId="27" xfId="0" applyFill="1" applyBorder="1" applyProtection="1"/>
    <xf numFmtId="0" fontId="0" fillId="0" borderId="26" xfId="0" applyBorder="1" applyProtection="1"/>
    <xf numFmtId="0" fontId="13" fillId="0" borderId="27" xfId="2" applyBorder="1" applyProtection="1"/>
    <xf numFmtId="0" fontId="0" fillId="0" borderId="29" xfId="0" applyBorder="1" applyProtection="1"/>
    <xf numFmtId="0" fontId="0" fillId="3" borderId="1" xfId="0" applyFont="1" applyFill="1" applyBorder="1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/>
      <protection locked="0" hidden="1"/>
    </xf>
    <xf numFmtId="0" fontId="0" fillId="0" borderId="0" xfId="0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 wrapText="1" shrinkToFit="1"/>
    </xf>
    <xf numFmtId="0" fontId="0" fillId="0" borderId="10" xfId="0" applyBorder="1" applyAlignment="1" applyProtection="1">
      <alignment horizontal="left"/>
    </xf>
    <xf numFmtId="0" fontId="0" fillId="0" borderId="11" xfId="0" applyBorder="1" applyAlignment="1" applyProtection="1">
      <alignment horizontal="left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9" fillId="0" borderId="14" xfId="0" applyFont="1" applyFill="1" applyBorder="1" applyAlignment="1" applyProtection="1">
      <alignment horizontal="center" wrapText="1" shrinkToFit="1"/>
    </xf>
    <xf numFmtId="0" fontId="0" fillId="0" borderId="15" xfId="0" applyBorder="1" applyAlignment="1" applyProtection="1">
      <alignment horizontal="center"/>
    </xf>
    <xf numFmtId="0" fontId="9" fillId="6" borderId="0" xfId="0" applyFont="1" applyFill="1" applyAlignment="1" applyProtection="1">
      <protection locked="0" hidden="1"/>
    </xf>
    <xf numFmtId="0" fontId="0" fillId="6" borderId="0" xfId="0" applyFill="1" applyAlignment="1" applyProtection="1">
      <protection locked="0" hidden="1"/>
    </xf>
    <xf numFmtId="0" fontId="0" fillId="0" borderId="1" xfId="0" applyBorder="1" applyAlignment="1" applyProtection="1">
      <alignment horizontal="left" vertical="center"/>
    </xf>
    <xf numFmtId="0" fontId="0" fillId="0" borderId="1" xfId="0" applyFill="1" applyBorder="1" applyAlignment="1" applyProtection="1">
      <alignment horizontal="center" vertical="center" wrapText="1" shrinkToFit="1"/>
    </xf>
  </cellXfs>
  <cellStyles count="3">
    <cellStyle name="Link" xfId="2" builtinId="8"/>
    <cellStyle name="Standard" xfId="0" builtinId="0"/>
    <cellStyle name="Standard 2" xfId="1"/>
  </cellStyles>
  <dxfs count="0"/>
  <tableStyles count="0" defaultTableStyle="TableStyleMedium2" defaultPivotStyle="PivotStyleLight16"/>
  <colors>
    <mruColors>
      <color rgb="FFCB7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114301</xdr:rowOff>
    </xdr:from>
    <xdr:to>
      <xdr:col>1</xdr:col>
      <xdr:colOff>669900</xdr:colOff>
      <xdr:row>0</xdr:row>
      <xdr:rowOff>576302</xdr:rowOff>
    </xdr:to>
    <xdr:pic>
      <xdr:nvPicPr>
        <xdr:cNvPr id="4" name="Grafi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1"/>
          <a:ext cx="1317600" cy="462001"/>
        </a:xfrm>
        <a:prstGeom prst="rect">
          <a:avLst/>
        </a:prstGeom>
      </xdr:spPr>
    </xdr:pic>
    <xdr:clientData/>
  </xdr:twoCellAnchor>
  <xdr:twoCellAnchor editAs="oneCell">
    <xdr:from>
      <xdr:col>7</xdr:col>
      <xdr:colOff>161925</xdr:colOff>
      <xdr:row>0</xdr:row>
      <xdr:rowOff>0</xdr:rowOff>
    </xdr:from>
    <xdr:to>
      <xdr:col>8</xdr:col>
      <xdr:colOff>897525</xdr:colOff>
      <xdr:row>0</xdr:row>
      <xdr:rowOff>673709</xdr:rowOff>
    </xdr:to>
    <xdr:pic>
      <xdr:nvPicPr>
        <xdr:cNvPr id="5" name="Grafik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5925" y="0"/>
          <a:ext cx="1497600" cy="6737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123825</xdr:rowOff>
    </xdr:from>
    <xdr:to>
      <xdr:col>1</xdr:col>
      <xdr:colOff>621825</xdr:colOff>
      <xdr:row>0</xdr:row>
      <xdr:rowOff>565629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23825"/>
          <a:ext cx="1260000" cy="441804"/>
        </a:xfrm>
        <a:prstGeom prst="rect">
          <a:avLst/>
        </a:prstGeom>
      </xdr:spPr>
    </xdr:pic>
    <xdr:clientData/>
  </xdr:twoCellAnchor>
  <xdr:twoCellAnchor editAs="oneCell">
    <xdr:from>
      <xdr:col>7</xdr:col>
      <xdr:colOff>142875</xdr:colOff>
      <xdr:row>0</xdr:row>
      <xdr:rowOff>38100</xdr:rowOff>
    </xdr:from>
    <xdr:to>
      <xdr:col>8</xdr:col>
      <xdr:colOff>820875</xdr:colOff>
      <xdr:row>0</xdr:row>
      <xdr:rowOff>685897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6875" y="38100"/>
          <a:ext cx="1440000" cy="6477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thomas.ernst@lung.mv-regierung.de" TargetMode="External"/><Relationship Id="rId1" Type="http://schemas.openxmlformats.org/officeDocument/2006/relationships/hyperlink" Target="mailto:gerlinde.wauer@lagus.mv-regierung.d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homas.ernst@lung.mv-regierung.de" TargetMode="External"/><Relationship Id="rId1" Type="http://schemas.openxmlformats.org/officeDocument/2006/relationships/hyperlink" Target="mailto:gerlinde.wauer@lagus.mv-regierung.de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0"/>
  <sheetViews>
    <sheetView tabSelected="1" topLeftCell="A28" workbookViewId="0">
      <selection activeCell="E23" sqref="E23"/>
    </sheetView>
  </sheetViews>
  <sheetFormatPr baseColWidth="10" defaultRowHeight="15" x14ac:dyDescent="0.25"/>
  <cols>
    <col min="1" max="2" width="11.42578125" style="2"/>
    <col min="3" max="4" width="11.42578125" style="1"/>
    <col min="5" max="8" width="11.42578125" style="2"/>
    <col min="9" max="9" width="15.7109375" style="2" customWidth="1"/>
    <col min="10" max="16384" width="11.42578125" style="2"/>
  </cols>
  <sheetData>
    <row r="1" spans="1:11" s="10" customFormat="1" ht="57.75" customHeight="1" thickBot="1" x14ac:dyDescent="0.35">
      <c r="A1" s="81"/>
      <c r="B1" s="82"/>
      <c r="C1" s="83" t="s">
        <v>54</v>
      </c>
      <c r="D1" s="83"/>
      <c r="E1" s="83"/>
      <c r="F1" s="83"/>
      <c r="G1" s="83"/>
      <c r="H1" s="82"/>
      <c r="I1" s="84"/>
    </row>
    <row r="2" spans="1:11" s="10" customFormat="1" ht="8.25" customHeight="1" x14ac:dyDescent="0.25">
      <c r="C2" s="11"/>
      <c r="D2" s="11"/>
    </row>
    <row r="3" spans="1:11" s="10" customFormat="1" ht="18.75" x14ac:dyDescent="0.3">
      <c r="A3" s="12" t="s">
        <v>38</v>
      </c>
      <c r="C3" s="11"/>
      <c r="D3" s="11"/>
      <c r="E3" s="13" t="s">
        <v>52</v>
      </c>
      <c r="F3" s="85"/>
      <c r="G3" s="86"/>
      <c r="H3" s="86"/>
      <c r="I3" s="86"/>
    </row>
    <row r="4" spans="1:11" s="10" customFormat="1" ht="18.75" x14ac:dyDescent="0.3">
      <c r="A4" s="14" t="s">
        <v>41</v>
      </c>
      <c r="C4" s="11"/>
      <c r="D4" s="11"/>
      <c r="G4" s="12"/>
    </row>
    <row r="5" spans="1:11" s="10" customFormat="1" ht="5.25" customHeight="1" x14ac:dyDescent="0.25">
      <c r="C5" s="11"/>
      <c r="D5" s="11"/>
    </row>
    <row r="6" spans="1:11" s="10" customFormat="1" ht="15" customHeight="1" x14ac:dyDescent="0.3">
      <c r="A6" s="87" t="s">
        <v>0</v>
      </c>
      <c r="B6" s="87"/>
      <c r="C6" s="88" t="s">
        <v>14</v>
      </c>
      <c r="D6" s="88"/>
      <c r="E6" s="75" t="s">
        <v>47</v>
      </c>
      <c r="F6" s="76" t="s">
        <v>48</v>
      </c>
      <c r="G6" s="76" t="s">
        <v>49</v>
      </c>
      <c r="H6" s="76" t="s">
        <v>50</v>
      </c>
      <c r="I6" s="15" t="s">
        <v>46</v>
      </c>
      <c r="K6" s="16"/>
    </row>
    <row r="7" spans="1:11" s="10" customFormat="1" x14ac:dyDescent="0.25">
      <c r="A7" s="87" t="s">
        <v>1</v>
      </c>
      <c r="B7" s="87"/>
      <c r="C7" s="88"/>
      <c r="D7" s="88"/>
      <c r="E7" s="3"/>
      <c r="F7" s="3"/>
      <c r="G7" s="3"/>
      <c r="H7" s="3"/>
      <c r="I7" s="17"/>
    </row>
    <row r="8" spans="1:11" s="10" customFormat="1" x14ac:dyDescent="0.25">
      <c r="A8" s="17" t="s">
        <v>2</v>
      </c>
      <c r="B8" s="17" t="s">
        <v>3</v>
      </c>
      <c r="C8" s="18" t="s">
        <v>15</v>
      </c>
      <c r="D8" s="18" t="s">
        <v>16</v>
      </c>
      <c r="E8" s="4"/>
      <c r="F8" s="4"/>
      <c r="G8" s="4"/>
      <c r="H8" s="4"/>
      <c r="I8" s="17"/>
    </row>
    <row r="9" spans="1:11" s="10" customFormat="1" x14ac:dyDescent="0.25">
      <c r="A9" s="19" t="s">
        <v>5</v>
      </c>
      <c r="B9" s="17" t="s">
        <v>4</v>
      </c>
      <c r="C9" s="20">
        <v>0.05</v>
      </c>
      <c r="D9" s="20">
        <v>0.1</v>
      </c>
      <c r="E9" s="5"/>
      <c r="F9" s="5"/>
      <c r="G9" s="5"/>
      <c r="H9" s="5"/>
      <c r="I9" s="17"/>
    </row>
    <row r="10" spans="1:11" s="10" customFormat="1" x14ac:dyDescent="0.25">
      <c r="A10" s="19" t="s">
        <v>6</v>
      </c>
      <c r="B10" s="17" t="s">
        <v>4</v>
      </c>
      <c r="C10" s="20"/>
      <c r="D10" s="20"/>
      <c r="E10" s="6"/>
      <c r="F10" s="6"/>
      <c r="G10" s="6"/>
      <c r="H10" s="6"/>
      <c r="I10" s="17"/>
    </row>
    <row r="11" spans="1:11" s="10" customFormat="1" x14ac:dyDescent="0.25">
      <c r="A11" s="19" t="s">
        <v>7</v>
      </c>
      <c r="B11" s="17" t="s">
        <v>4</v>
      </c>
      <c r="C11" s="20">
        <v>3</v>
      </c>
      <c r="D11" s="20"/>
      <c r="E11" s="5"/>
      <c r="F11" s="5"/>
      <c r="G11" s="5"/>
      <c r="H11" s="5"/>
      <c r="I11" s="17"/>
    </row>
    <row r="12" spans="1:11" s="10" customFormat="1" x14ac:dyDescent="0.25">
      <c r="A12" s="19" t="s">
        <v>8</v>
      </c>
      <c r="B12" s="17" t="s">
        <v>4</v>
      </c>
      <c r="C12" s="20">
        <v>2.8</v>
      </c>
      <c r="D12" s="20"/>
      <c r="E12" s="5"/>
      <c r="F12" s="5"/>
      <c r="G12" s="5"/>
      <c r="H12" s="5"/>
      <c r="I12" s="17"/>
    </row>
    <row r="13" spans="1:11" s="10" customFormat="1" x14ac:dyDescent="0.25">
      <c r="A13" s="19" t="s">
        <v>9</v>
      </c>
      <c r="B13" s="17" t="s">
        <v>4</v>
      </c>
      <c r="C13" s="20">
        <v>0.5</v>
      </c>
      <c r="D13" s="20"/>
      <c r="E13" s="5"/>
      <c r="F13" s="5"/>
      <c r="G13" s="5"/>
      <c r="H13" s="7"/>
      <c r="I13" s="17"/>
    </row>
    <row r="14" spans="1:11" s="10" customFormat="1" x14ac:dyDescent="0.25">
      <c r="A14" s="19" t="s">
        <v>12</v>
      </c>
      <c r="B14" s="17" t="s">
        <v>4</v>
      </c>
      <c r="C14" s="20">
        <v>0.1</v>
      </c>
      <c r="D14" s="20"/>
      <c r="E14" s="5"/>
      <c r="F14" s="5"/>
      <c r="G14" s="7"/>
      <c r="H14" s="5"/>
      <c r="I14" s="17"/>
    </row>
    <row r="15" spans="1:11" s="10" customFormat="1" x14ac:dyDescent="0.25">
      <c r="A15" s="19" t="s">
        <v>10</v>
      </c>
      <c r="B15" s="17" t="s">
        <v>4</v>
      </c>
      <c r="C15" s="20">
        <v>0.2</v>
      </c>
      <c r="D15" s="20"/>
      <c r="E15" s="5"/>
      <c r="F15" s="5"/>
      <c r="G15" s="5"/>
      <c r="H15" s="7"/>
      <c r="I15" s="17"/>
    </row>
    <row r="16" spans="1:11" s="10" customFormat="1" x14ac:dyDescent="0.25">
      <c r="A16" s="19" t="s">
        <v>11</v>
      </c>
      <c r="B16" s="17" t="s">
        <v>4</v>
      </c>
      <c r="C16" s="20">
        <v>0.2</v>
      </c>
      <c r="D16" s="20"/>
      <c r="E16" s="5"/>
      <c r="F16" s="5"/>
      <c r="G16" s="5"/>
      <c r="H16" s="7"/>
      <c r="I16" s="17"/>
    </row>
    <row r="17" spans="1:9" s="10" customFormat="1" x14ac:dyDescent="0.25">
      <c r="A17" s="19" t="s">
        <v>13</v>
      </c>
      <c r="B17" s="17" t="s">
        <v>25</v>
      </c>
      <c r="C17" s="20"/>
      <c r="D17" s="20"/>
      <c r="E17" s="8"/>
      <c r="F17" s="9"/>
      <c r="G17" s="9"/>
      <c r="H17" s="9"/>
      <c r="I17" s="17"/>
    </row>
    <row r="18" spans="1:9" s="10" customFormat="1" ht="9" customHeight="1" x14ac:dyDescent="0.25">
      <c r="C18" s="11"/>
      <c r="D18" s="11"/>
    </row>
    <row r="19" spans="1:9" s="10" customFormat="1" ht="18.75" x14ac:dyDescent="0.3">
      <c r="A19" s="21" t="s">
        <v>32</v>
      </c>
      <c r="C19" s="11"/>
      <c r="D19" s="11"/>
    </row>
    <row r="20" spans="1:9" s="10" customFormat="1" x14ac:dyDescent="0.25">
      <c r="A20" s="79" t="s">
        <v>45</v>
      </c>
      <c r="B20" s="80"/>
      <c r="C20" s="20"/>
      <c r="D20" s="20"/>
      <c r="E20" s="17"/>
      <c r="F20" s="17"/>
      <c r="G20" s="17"/>
      <c r="H20" s="17"/>
      <c r="I20" s="22" t="str">
        <f>IF(OR(E9="",F9="",G9="",H9=""),"",ROUNDDOWN((E9+F9+G9+H9)/4,2))</f>
        <v/>
      </c>
    </row>
    <row r="21" spans="1:9" s="10" customFormat="1" ht="18.75" x14ac:dyDescent="0.25">
      <c r="A21" s="23" t="s">
        <v>17</v>
      </c>
      <c r="B21" s="23"/>
      <c r="C21" s="23"/>
      <c r="D21" s="23"/>
      <c r="E21" s="24" t="str">
        <f>IF(E9="","",IF(ROUNDDOWN(E9,2)&lt;=$C9,"ja","nein"))</f>
        <v/>
      </c>
      <c r="F21" s="24" t="str">
        <f>IF(F9="","",IF(ROUNDDOWN(F9,2)&lt;=$C9,"ja","nein"))</f>
        <v/>
      </c>
      <c r="G21" s="24" t="str">
        <f>IF(G9="","",IF(ROUNDDOWN(G9,2)&lt;=$C9,"ja","nein"))</f>
        <v/>
      </c>
      <c r="H21" s="24" t="str">
        <f>IF(H9="","",IF(ROUNDDOWN(H9,2)&lt;=$C9,"ja","nein"))</f>
        <v/>
      </c>
      <c r="I21" s="25" t="str">
        <f>IF(OR(E21="",F21="",G21="",H21=""),"",IF(SUM(IF(E21="ja",1,0)+IF(F21="ja",1,0)+IF(G21="ja",1,0)+IF(H21="ja",1,0))&gt;=2,"ja","nein"))</f>
        <v/>
      </c>
    </row>
    <row r="22" spans="1:9" s="10" customFormat="1" ht="9.75" customHeight="1" x14ac:dyDescent="0.25">
      <c r="A22" s="17"/>
      <c r="B22" s="17"/>
      <c r="C22" s="20"/>
      <c r="D22" s="20"/>
      <c r="E22" s="17"/>
      <c r="F22" s="17"/>
      <c r="G22" s="17"/>
      <c r="H22" s="17"/>
      <c r="I22" s="20"/>
    </row>
    <row r="23" spans="1:9" s="11" customFormat="1" x14ac:dyDescent="0.25">
      <c r="A23" s="26" t="s">
        <v>26</v>
      </c>
      <c r="B23" s="27"/>
      <c r="C23" s="27"/>
      <c r="D23" s="27"/>
      <c r="E23" s="28" t="str">
        <f>IF(E17="","",'Kopie zur Eingabe'!C44)</f>
        <v/>
      </c>
      <c r="F23" s="29" t="str">
        <f>IF(F17="","",'Kopie zur Eingabe'!D44)</f>
        <v/>
      </c>
      <c r="G23" s="29" t="str">
        <f>IF(G17="","",'Kopie zur Eingabe'!E44)</f>
        <v/>
      </c>
      <c r="H23" s="29" t="str">
        <f>IF(H17="","",'Kopie zur Eingabe'!F44)</f>
        <v/>
      </c>
      <c r="I23" s="27"/>
    </row>
    <row r="24" spans="1:9" s="11" customFormat="1" x14ac:dyDescent="0.25">
      <c r="A24" s="26" t="s">
        <v>19</v>
      </c>
      <c r="B24" s="27"/>
      <c r="C24" s="27"/>
      <c r="D24" s="27"/>
      <c r="E24" s="28" t="str">
        <f>IF(E17="","",E9-E23)</f>
        <v/>
      </c>
      <c r="F24" s="29" t="str">
        <f>IF(F17="","",F9-F23)</f>
        <v/>
      </c>
      <c r="G24" s="29" t="str">
        <f>IF(G17="","",G9-G23)</f>
        <v/>
      </c>
      <c r="H24" s="29" t="str">
        <f>IF(H17="","",H9-H23)</f>
        <v/>
      </c>
      <c r="I24" s="27"/>
    </row>
    <row r="25" spans="1:9" s="11" customFormat="1" ht="18.75" x14ac:dyDescent="0.25">
      <c r="A25" s="23" t="s">
        <v>31</v>
      </c>
      <c r="B25" s="23"/>
      <c r="C25" s="23"/>
      <c r="D25" s="23"/>
      <c r="E25" s="24" t="str">
        <f>IF(E21="ja","ja",IF(E17="",E21,IF((E24/$C9+E23/$C11)&lt;=1,"ja","nein")))</f>
        <v/>
      </c>
      <c r="F25" s="24" t="str">
        <f>IF(F21="ja","ja",IF(F17="",F21,IF((F24/$C9+F23/$C11)&lt;=1,"ja","nein")))</f>
        <v/>
      </c>
      <c r="G25" s="24" t="str">
        <f>IF(G21="ja","ja",IF(G17="",G21,IF((G24/$C9+G23/$C11)&lt;=1,"ja","nein")))</f>
        <v/>
      </c>
      <c r="H25" s="24" t="str">
        <f>IF(H21="ja","ja",IF(H17="",H21,IF((H24/$C9+H23/$C11)&lt;=1,"ja","nein")))</f>
        <v/>
      </c>
      <c r="I25" s="25" t="str">
        <f>IF(OR(E25="",F25="",G25="",H25=""),"",IF(SUM(IF(E25="ja",1,0)+IF(F25="ja",1,0)+IF(G25="ja",1,0)+IF(H25="ja",1,0))&gt;=2,"ja","nein"))</f>
        <v/>
      </c>
    </row>
    <row r="26" spans="1:9" s="11" customFormat="1" ht="9" customHeight="1" x14ac:dyDescent="0.25">
      <c r="A26" s="20"/>
      <c r="B26" s="20"/>
      <c r="C26" s="20"/>
      <c r="D26" s="20"/>
      <c r="E26" s="20"/>
      <c r="F26" s="20"/>
      <c r="G26" s="20"/>
      <c r="H26" s="20"/>
      <c r="I26" s="20"/>
    </row>
    <row r="27" spans="1:9" s="11" customFormat="1" x14ac:dyDescent="0.25">
      <c r="A27" s="20" t="s">
        <v>43</v>
      </c>
      <c r="B27" s="20"/>
      <c r="C27" s="20"/>
      <c r="D27" s="20"/>
      <c r="E27" s="20" t="str">
        <f>IF(E15="","",E9/$D9+E15/$C15+E16/$C16)</f>
        <v/>
      </c>
      <c r="F27" s="20" t="str">
        <f>IF(F15="","",F9/$D9+F15/$C15+F16/$C16)</f>
        <v/>
      </c>
      <c r="G27" s="20" t="str">
        <f>IF(G15="","",G9/$D9+G15/$C15+G16/$C16)</f>
        <v/>
      </c>
      <c r="H27" s="20" t="str">
        <f>IF(H15="","",H9/$D9+H15/$C15+H16/$C16)</f>
        <v/>
      </c>
      <c r="I27" s="20" t="str">
        <f>IF(OR(E27="",F27="",G27="",H27=""),"",ROUNDDOWN((E27+F27+G27+H27)/4,2))</f>
        <v/>
      </c>
    </row>
    <row r="28" spans="1:9" s="11" customFormat="1" ht="18.75" x14ac:dyDescent="0.25">
      <c r="A28" s="23" t="s">
        <v>18</v>
      </c>
      <c r="B28" s="23"/>
      <c r="C28" s="23"/>
      <c r="D28" s="23"/>
      <c r="E28" s="24" t="str">
        <f>IF(E25="ja","ja",IF(E15="",E25,IF(((E9/$D9)+E15/$C15+E16/$C16)&lt;=1,"ja","nein")))</f>
        <v/>
      </c>
      <c r="F28" s="24" t="str">
        <f>IF(F25="ja","ja",IF(F15="",F25,IF(((F9/$D9)+F15/$C15+F16/$C16)&lt;=1,"ja","nein")))</f>
        <v/>
      </c>
      <c r="G28" s="24" t="str">
        <f>IF(G25="ja","ja",IF(G15="",G25,IF(((G9/$D9)+G15/$C15+G16/$C16)&lt;=1,"ja","nein")))</f>
        <v/>
      </c>
      <c r="H28" s="24" t="str">
        <f>IF(H25="ja","ja",IF(H15="",H25,IF(((H9/$D9)+H15/$C15+H16/$C16)&lt;=1,"ja","nein")))</f>
        <v/>
      </c>
      <c r="I28" s="25" t="str">
        <f>IF(OR(E28="",F28="",G28="",H28=""),"",IF(SUM(IF(E28="ja",1,0)+IF(F28="ja",1,0)+IF(G28="ja",1,0)+IF(H28="ja",1,0))&gt;=2,"ja","nein"))</f>
        <v/>
      </c>
    </row>
    <row r="29" spans="1:9" s="11" customFormat="1" x14ac:dyDescent="0.25">
      <c r="A29" s="20" t="s">
        <v>42</v>
      </c>
      <c r="B29" s="20"/>
      <c r="C29" s="20"/>
      <c r="D29" s="20"/>
      <c r="E29" s="20" t="str">
        <f>IF(E13="","",(E13/$C13)+(E15/$C15))</f>
        <v/>
      </c>
      <c r="F29" s="30" t="str">
        <f>IF(F13="","",(F13/$C13)+(F15/$C15))</f>
        <v/>
      </c>
      <c r="G29" s="30" t="str">
        <f>IF(G13="","",(G13/$C13)+(G15/$C15))</f>
        <v/>
      </c>
      <c r="H29" s="30" t="str">
        <f>IF(H13="","",(H13/$C13)+(H15/$C15))</f>
        <v/>
      </c>
      <c r="I29" s="20" t="str">
        <f>IF(OR(E29="",F29="",G29="",H29=""),"",ROUNDDOWN((E29+F29+G29+H29)/4,2))</f>
        <v/>
      </c>
    </row>
    <row r="30" spans="1:9" s="11" customFormat="1" ht="18.75" x14ac:dyDescent="0.25">
      <c r="A30" s="23" t="s">
        <v>39</v>
      </c>
      <c r="B30" s="23"/>
      <c r="C30" s="23"/>
      <c r="D30" s="23"/>
      <c r="E30" s="24" t="str">
        <f>IF(E28="ja","ja",IF(E13="",E28,IF(E9&gt;=0.25,"nein",IF(E10&gt;=100,"nein",IF((E13/$C13+E15/$C15)&lt;=0.5,"ja","nein")))))</f>
        <v/>
      </c>
      <c r="F30" s="24" t="str">
        <f>IF(F28="ja","ja",IF(F13="",F28,IF(F9&gt;=0.25,"nein",IF(F10&gt;=100,"nein",IF((F13/$C13+F15/$C15)&lt;=0.5,"ja","nein")))))</f>
        <v/>
      </c>
      <c r="G30" s="24" t="str">
        <f>IF(G28="ja","ja",IF(G13="",G28,IF(G9&gt;=0.25,"nein",IF(G10&gt;=100,"nein",IF((G13/$C13+G15/$C15)&lt;=0.5,"ja","nein")))))</f>
        <v/>
      </c>
      <c r="H30" s="24" t="str">
        <f>IF(H28="ja","ja",IF(H13="",H28,IF(H9&gt;=0.25,"nein",IF(H10&gt;=100,"nein",IF((H13/$C13+H15/$C15)&lt;=0.5,"ja","nein")))))</f>
        <v/>
      </c>
      <c r="I30" s="25" t="str">
        <f>IF(OR(E30="",F30="",G30="",H30=""),"",IF(SUM(IF(E30="ja",1,0)+IF(F30="ja",1,0)+IF(G30="ja",1,0)+IF(H30="ja",1,0))&gt;=2,"ja","nein"))</f>
        <v/>
      </c>
    </row>
    <row r="31" spans="1:9" s="11" customFormat="1" ht="15.75" thickBot="1" x14ac:dyDescent="0.3">
      <c r="A31" s="20" t="s">
        <v>44</v>
      </c>
      <c r="B31" s="20"/>
      <c r="C31" s="20"/>
      <c r="D31" s="20"/>
      <c r="E31" s="20" t="str">
        <f>IF(E14="","",(E11/$C11)+(E12/$C12)+(E13/$C13)+(E14/$C14)+(E15/$C15)+(E16/$C16))</f>
        <v/>
      </c>
      <c r="F31" s="20" t="str">
        <f>IF(F14="","",(F11/$C11)+(F12/$C12)+(F13/$C13)+(F14/$C14)+(F15/$C15)+(F16/$C16))</f>
        <v/>
      </c>
      <c r="G31" s="30" t="str">
        <f>IF(G14="","",(G11/$C11)+(G12/$C12)+(G13/$C13)+(G14/$C14)+(G15/$C15)+(G16/$C16))</f>
        <v/>
      </c>
      <c r="H31" s="30" t="str">
        <f>IF(H14="","",(H11/$C11)+(H12/$C12)+(H13/$C13)+(H14/$C14)+(H15/$C15)+(H16/$C16))</f>
        <v/>
      </c>
      <c r="I31" s="31" t="str">
        <f>IF(OR(E31="",F31="",G31="",H31=""),"",ROUNDDOWN((E31+F31+G31+H31)/4,2))</f>
        <v/>
      </c>
    </row>
    <row r="32" spans="1:9" s="10" customFormat="1" ht="19.5" thickBot="1" x14ac:dyDescent="0.3">
      <c r="A32" s="23" t="s">
        <v>40</v>
      </c>
      <c r="B32" s="23"/>
      <c r="C32" s="23"/>
      <c r="D32" s="23"/>
      <c r="E32" s="24" t="str">
        <f>IF(E30="ja","ja",IF(E14="",E30,IF((E11/$C11+E12/$C12+E13/$C13+E15/$C15+E16/$C16+E14/$C14)&lt;=1,"ja","nein")))</f>
        <v/>
      </c>
      <c r="F32" s="24" t="str">
        <f>IF(F30="ja","ja",IF(F14="",F30,IF((F11/$C11+F12/$C12+F13/$C13+F15/$C15+F16/$C16+F14/$C14)&lt;=1,"ja","nein")))</f>
        <v/>
      </c>
      <c r="G32" s="24" t="str">
        <f>IF(G30="ja","ja",IF(G14="",G30,IF((G11/$C11+G12/$C12+G13/$C13+G15/$C15+G16/$C16+G14/$C14)&lt;=1,"ja","nein")))</f>
        <v/>
      </c>
      <c r="H32" s="32" t="str">
        <f>IF(H30="ja","ja",IF(H14="",H30,IF((H11/$C11+H12/$C12+H13/$C13+H15/$C15+H16/$C16+H14/$C14)&lt;=1,"ja","nein")))</f>
        <v/>
      </c>
      <c r="I32" s="33" t="str">
        <f>IF(OR(E32="",F32="",G32="",H32=""),"",IF(SUM(IF(E32="ja",1,0)+IF(F32="ja",1,0)+IF(G32="ja",1,0)+IF(H32="ja",1,0))&gt;=2,"ja","nein"))</f>
        <v/>
      </c>
    </row>
    <row r="33" spans="1:9" s="10" customFormat="1" ht="7.5" customHeight="1" x14ac:dyDescent="0.25">
      <c r="C33" s="11"/>
      <c r="D33" s="11"/>
    </row>
    <row r="34" spans="1:9" s="10" customFormat="1" x14ac:dyDescent="0.25">
      <c r="A34" s="34" t="s">
        <v>51</v>
      </c>
      <c r="B34" s="35"/>
      <c r="C34" s="35"/>
      <c r="D34" s="35"/>
      <c r="E34" s="35"/>
      <c r="F34" s="36"/>
      <c r="G34" s="36"/>
      <c r="H34" s="36"/>
      <c r="I34" s="36"/>
    </row>
    <row r="35" spans="1:9" s="10" customFormat="1" x14ac:dyDescent="0.25">
      <c r="A35" s="36"/>
      <c r="B35" s="35" t="s">
        <v>37</v>
      </c>
      <c r="C35" s="27"/>
      <c r="D35" s="27" t="s">
        <v>8</v>
      </c>
      <c r="E35" s="27" t="s">
        <v>20</v>
      </c>
      <c r="F35" s="27" t="s">
        <v>7</v>
      </c>
      <c r="G35" s="36"/>
      <c r="H35" s="36"/>
      <c r="I35" s="36"/>
    </row>
    <row r="36" spans="1:9" s="10" customFormat="1" x14ac:dyDescent="0.25">
      <c r="A36" s="36"/>
      <c r="B36" s="36"/>
      <c r="C36" s="27" t="s">
        <v>22</v>
      </c>
      <c r="D36" s="27">
        <v>5.4000000000000003E-3</v>
      </c>
      <c r="E36" s="27">
        <v>0.72040000000000004</v>
      </c>
      <c r="F36" s="27">
        <v>99.274199999999993</v>
      </c>
      <c r="G36" s="36"/>
      <c r="H36" s="36"/>
      <c r="I36" s="36"/>
    </row>
    <row r="37" spans="1:9" s="10" customFormat="1" x14ac:dyDescent="0.25">
      <c r="A37" s="36"/>
      <c r="B37" s="36"/>
      <c r="C37" s="37" t="s">
        <v>23</v>
      </c>
      <c r="D37" s="38">
        <v>245500</v>
      </c>
      <c r="E37" s="38">
        <v>703800000</v>
      </c>
      <c r="F37" s="38">
        <v>4468000000</v>
      </c>
      <c r="G37" s="36"/>
      <c r="H37" s="36"/>
      <c r="I37" s="36"/>
    </row>
    <row r="38" spans="1:9" s="10" customFormat="1" x14ac:dyDescent="0.25">
      <c r="A38" s="36"/>
      <c r="B38" s="36"/>
      <c r="C38" s="37" t="s">
        <v>24</v>
      </c>
      <c r="D38" s="27">
        <v>234</v>
      </c>
      <c r="E38" s="27">
        <v>235</v>
      </c>
      <c r="F38" s="27">
        <v>238</v>
      </c>
      <c r="G38" s="36"/>
      <c r="H38" s="36"/>
      <c r="I38" s="36"/>
    </row>
    <row r="39" spans="1:9" s="10" customFormat="1" x14ac:dyDescent="0.25">
      <c r="A39" s="36"/>
      <c r="B39" s="36"/>
      <c r="C39" s="36"/>
      <c r="D39" s="36"/>
      <c r="E39" s="36"/>
      <c r="F39" s="36"/>
      <c r="G39" s="36"/>
      <c r="H39" s="36"/>
      <c r="I39" s="36"/>
    </row>
    <row r="40" spans="1:9" s="10" customFormat="1" x14ac:dyDescent="0.25">
      <c r="A40" s="27"/>
      <c r="B40" s="27"/>
      <c r="C40" s="27" t="s">
        <v>27</v>
      </c>
      <c r="D40" s="27" t="s">
        <v>28</v>
      </c>
      <c r="E40" s="27" t="s">
        <v>29</v>
      </c>
      <c r="F40" s="27" t="s">
        <v>30</v>
      </c>
      <c r="G40" s="36"/>
      <c r="H40" s="36"/>
      <c r="I40" s="36"/>
    </row>
    <row r="41" spans="1:9" s="10" customFormat="1" x14ac:dyDescent="0.25">
      <c r="A41" s="27" t="s">
        <v>33</v>
      </c>
      <c r="B41" s="27"/>
      <c r="C41" s="27">
        <f>'Kopie zur Eingabe'!E17</f>
        <v>0</v>
      </c>
      <c r="D41" s="27">
        <f>'Kopie zur Eingabe'!F17</f>
        <v>0</v>
      </c>
      <c r="E41" s="27">
        <f>'Kopie zur Eingabe'!G17</f>
        <v>0</v>
      </c>
      <c r="F41" s="27">
        <f>'Kopie zur Eingabe'!H17</f>
        <v>0</v>
      </c>
      <c r="G41" s="36"/>
      <c r="H41" s="36"/>
      <c r="I41" s="36"/>
    </row>
    <row r="42" spans="1:9" s="10" customFormat="1" ht="15.75" thickBot="1" x14ac:dyDescent="0.3">
      <c r="A42" s="39" t="s">
        <v>34</v>
      </c>
      <c r="B42" s="39"/>
      <c r="C42" s="40">
        <f>C41*0.000001</f>
        <v>0</v>
      </c>
      <c r="D42" s="40">
        <f>D41*0.000001</f>
        <v>0</v>
      </c>
      <c r="E42" s="40">
        <f>E41*0.000001</f>
        <v>0</v>
      </c>
      <c r="F42" s="40">
        <f>F41*0.000001</f>
        <v>0</v>
      </c>
      <c r="G42" s="36"/>
      <c r="H42" s="36"/>
      <c r="I42" s="36"/>
    </row>
    <row r="43" spans="1:9" s="10" customFormat="1" x14ac:dyDescent="0.25">
      <c r="A43" s="41" t="s">
        <v>7</v>
      </c>
      <c r="B43" s="42" t="s">
        <v>35</v>
      </c>
      <c r="C43" s="43">
        <f>C$42*($F$36/100)</f>
        <v>0</v>
      </c>
      <c r="D43" s="43">
        <f>D$42*($F$36/100)</f>
        <v>0</v>
      </c>
      <c r="E43" s="43">
        <f>E$42*($F$36/100)</f>
        <v>0</v>
      </c>
      <c r="F43" s="44">
        <f>F$42*($F$36/100)</f>
        <v>0</v>
      </c>
      <c r="G43" s="36"/>
      <c r="H43" s="36"/>
      <c r="I43" s="36"/>
    </row>
    <row r="44" spans="1:9" s="10" customFormat="1" ht="15.75" thickBot="1" x14ac:dyDescent="0.3">
      <c r="A44" s="45"/>
      <c r="B44" s="46" t="s">
        <v>36</v>
      </c>
      <c r="C44" s="47">
        <f>13200000000000000*C43/($F$37*$F$38)</f>
        <v>0</v>
      </c>
      <c r="D44" s="47">
        <f>13200000000000000*D43/($F$37*$F$38)</f>
        <v>0</v>
      </c>
      <c r="E44" s="47">
        <f>13200000000000000*E43/($F$37*$F$38)</f>
        <v>0</v>
      </c>
      <c r="F44" s="48">
        <f>13200000000000000*F43/($F$37*$F$38)</f>
        <v>0</v>
      </c>
      <c r="G44" s="36"/>
      <c r="H44" s="36"/>
      <c r="I44" s="36"/>
    </row>
    <row r="45" spans="1:9" s="10" customFormat="1" x14ac:dyDescent="0.25">
      <c r="A45" s="49" t="s">
        <v>8</v>
      </c>
      <c r="B45" s="49" t="s">
        <v>35</v>
      </c>
      <c r="C45" s="50">
        <f>C$42*($D$36/100)</f>
        <v>0</v>
      </c>
      <c r="D45" s="50">
        <f>D$42*($D$36/100)</f>
        <v>0</v>
      </c>
      <c r="E45" s="50">
        <f>E$42*($D$36/100)</f>
        <v>0</v>
      </c>
      <c r="F45" s="50">
        <f>F$42*($D$36/100)</f>
        <v>0</v>
      </c>
      <c r="G45" s="36"/>
      <c r="H45" s="36"/>
      <c r="I45" s="36"/>
    </row>
    <row r="46" spans="1:9" s="10" customFormat="1" x14ac:dyDescent="0.25">
      <c r="A46" s="27"/>
      <c r="B46" s="27" t="s">
        <v>36</v>
      </c>
      <c r="C46" s="51">
        <f>13200000000000000*C45/($D$37*$D$38)</f>
        <v>0</v>
      </c>
      <c r="D46" s="51">
        <f>13200000000000000*D45/($D$37*$D$38)</f>
        <v>0</v>
      </c>
      <c r="E46" s="51">
        <f>13200000000000000*E45/($D$37*$D$38)</f>
        <v>0</v>
      </c>
      <c r="F46" s="51">
        <f>13200000000000000*F45/($D$37*$D$38)</f>
        <v>0</v>
      </c>
      <c r="G46" s="36"/>
      <c r="H46" s="36"/>
      <c r="I46" s="36"/>
    </row>
    <row r="47" spans="1:9" s="10" customFormat="1" x14ac:dyDescent="0.25">
      <c r="A47" s="27" t="s">
        <v>20</v>
      </c>
      <c r="B47" s="27" t="s">
        <v>35</v>
      </c>
      <c r="C47" s="38">
        <f>C$42*($E$36/100)</f>
        <v>0</v>
      </c>
      <c r="D47" s="38">
        <f>D$42*($E$36/100)</f>
        <v>0</v>
      </c>
      <c r="E47" s="38">
        <f>E$42*($E$36/100)</f>
        <v>0</v>
      </c>
      <c r="F47" s="38">
        <f>F$42*($E$36/100)</f>
        <v>0</v>
      </c>
      <c r="G47" s="36"/>
      <c r="H47" s="36"/>
      <c r="I47" s="36"/>
    </row>
    <row r="48" spans="1:9" s="10" customFormat="1" x14ac:dyDescent="0.25">
      <c r="A48" s="27"/>
      <c r="B48" s="27" t="s">
        <v>36</v>
      </c>
      <c r="C48" s="51">
        <f>13200000000000000*C47/($E$37*$E$38)</f>
        <v>0</v>
      </c>
      <c r="D48" s="51">
        <f>13200000000000000*D47/($E$37*$E$38)</f>
        <v>0</v>
      </c>
      <c r="E48" s="51">
        <f>13200000000000000*E47/($E$37*$E$38)</f>
        <v>0</v>
      </c>
      <c r="F48" s="51">
        <f>13200000000000000*F47/($E$37*$E$38)</f>
        <v>0</v>
      </c>
      <c r="G48" s="36"/>
      <c r="H48" s="36"/>
      <c r="I48" s="36"/>
    </row>
    <row r="49" spans="1:9" s="10" customFormat="1" x14ac:dyDescent="0.25">
      <c r="A49" s="52" t="s">
        <v>21</v>
      </c>
      <c r="B49" s="27" t="s">
        <v>35</v>
      </c>
      <c r="C49" s="38">
        <f t="shared" ref="C49:F50" si="0">C43+C45+C47</f>
        <v>0</v>
      </c>
      <c r="D49" s="38">
        <f t="shared" si="0"/>
        <v>0</v>
      </c>
      <c r="E49" s="38">
        <f t="shared" si="0"/>
        <v>0</v>
      </c>
      <c r="F49" s="38">
        <f t="shared" si="0"/>
        <v>0</v>
      </c>
      <c r="G49" s="36"/>
      <c r="H49" s="36"/>
      <c r="I49" s="36"/>
    </row>
    <row r="50" spans="1:9" s="10" customFormat="1" x14ac:dyDescent="0.25">
      <c r="A50" s="27"/>
      <c r="B50" s="27" t="s">
        <v>36</v>
      </c>
      <c r="C50" s="53">
        <f t="shared" si="0"/>
        <v>0</v>
      </c>
      <c r="D50" s="53">
        <f t="shared" si="0"/>
        <v>0</v>
      </c>
      <c r="E50" s="53">
        <f t="shared" si="0"/>
        <v>0</v>
      </c>
      <c r="F50" s="53">
        <f t="shared" si="0"/>
        <v>0</v>
      </c>
      <c r="G50" s="36"/>
      <c r="H50" s="36"/>
      <c r="I50" s="36"/>
    </row>
    <row r="51" spans="1:9" s="10" customFormat="1" x14ac:dyDescent="0.25">
      <c r="C51" s="11"/>
      <c r="D51" s="11"/>
    </row>
    <row r="52" spans="1:9" s="10" customFormat="1" x14ac:dyDescent="0.25">
      <c r="C52" s="11"/>
      <c r="D52" s="11"/>
    </row>
    <row r="53" spans="1:9" s="10" customFormat="1" x14ac:dyDescent="0.25">
      <c r="C53" s="11"/>
      <c r="D53" s="11"/>
    </row>
    <row r="54" spans="1:9" s="10" customFormat="1" ht="15.75" thickBot="1" x14ac:dyDescent="0.3">
      <c r="C54" s="11"/>
      <c r="D54" s="11"/>
    </row>
    <row r="55" spans="1:9" s="10" customFormat="1" x14ac:dyDescent="0.25">
      <c r="A55" s="54" t="s">
        <v>55</v>
      </c>
      <c r="B55" s="55"/>
      <c r="C55" s="56"/>
      <c r="D55" s="57" t="s">
        <v>58</v>
      </c>
      <c r="E55" s="55"/>
      <c r="F55" s="58"/>
      <c r="G55" s="59" t="s">
        <v>61</v>
      </c>
      <c r="H55" s="55"/>
      <c r="I55" s="60"/>
    </row>
    <row r="56" spans="1:9" s="10" customFormat="1" x14ac:dyDescent="0.25">
      <c r="A56" s="61" t="s">
        <v>56</v>
      </c>
      <c r="B56" s="62"/>
      <c r="C56" s="63"/>
      <c r="D56" s="64" t="s">
        <v>59</v>
      </c>
      <c r="E56" s="62"/>
      <c r="F56" s="65"/>
      <c r="G56" s="66" t="s">
        <v>62</v>
      </c>
      <c r="H56" s="62"/>
      <c r="I56" s="67"/>
    </row>
    <row r="57" spans="1:9" s="10" customFormat="1" ht="15.75" thickBot="1" x14ac:dyDescent="0.3">
      <c r="A57" s="68" t="s">
        <v>57</v>
      </c>
      <c r="B57" s="69"/>
      <c r="C57" s="70"/>
      <c r="D57" s="71" t="s">
        <v>60</v>
      </c>
      <c r="E57" s="69"/>
      <c r="F57" s="72"/>
      <c r="G57" s="73" t="s">
        <v>63</v>
      </c>
      <c r="H57" s="69"/>
      <c r="I57" s="74"/>
    </row>
    <row r="58" spans="1:9" s="10" customFormat="1" x14ac:dyDescent="0.25">
      <c r="C58" s="11"/>
      <c r="D58" s="11"/>
    </row>
    <row r="59" spans="1:9" s="10" customFormat="1" x14ac:dyDescent="0.25">
      <c r="C59" s="11"/>
      <c r="D59" s="11"/>
    </row>
    <row r="60" spans="1:9" s="10" customFormat="1" x14ac:dyDescent="0.25">
      <c r="C60" s="11"/>
      <c r="D60" s="11"/>
    </row>
    <row r="61" spans="1:9" s="10" customFormat="1" x14ac:dyDescent="0.25">
      <c r="C61" s="11"/>
      <c r="D61" s="11"/>
    </row>
    <row r="62" spans="1:9" s="10" customFormat="1" x14ac:dyDescent="0.25">
      <c r="C62" s="11"/>
      <c r="D62" s="11"/>
    </row>
    <row r="63" spans="1:9" s="10" customFormat="1" x14ac:dyDescent="0.25">
      <c r="C63" s="11"/>
      <c r="D63" s="11"/>
    </row>
    <row r="64" spans="1:9" s="10" customFormat="1" x14ac:dyDescent="0.25">
      <c r="C64" s="11"/>
      <c r="D64" s="11"/>
    </row>
    <row r="65" spans="3:4" s="10" customFormat="1" x14ac:dyDescent="0.25">
      <c r="C65" s="11"/>
      <c r="D65" s="11"/>
    </row>
    <row r="66" spans="3:4" s="10" customFormat="1" x14ac:dyDescent="0.25">
      <c r="C66" s="11"/>
      <c r="D66" s="11"/>
    </row>
    <row r="67" spans="3:4" s="10" customFormat="1" x14ac:dyDescent="0.25">
      <c r="C67" s="11"/>
      <c r="D67" s="11"/>
    </row>
    <row r="68" spans="3:4" s="10" customFormat="1" x14ac:dyDescent="0.25">
      <c r="C68" s="11"/>
      <c r="D68" s="11"/>
    </row>
    <row r="69" spans="3:4" s="10" customFormat="1" x14ac:dyDescent="0.25">
      <c r="C69" s="11"/>
      <c r="D69" s="11"/>
    </row>
    <row r="70" spans="3:4" s="10" customFormat="1" x14ac:dyDescent="0.25">
      <c r="C70" s="11"/>
      <c r="D70" s="11"/>
    </row>
    <row r="71" spans="3:4" s="10" customFormat="1" x14ac:dyDescent="0.25">
      <c r="C71" s="11"/>
      <c r="D71" s="11"/>
    </row>
    <row r="72" spans="3:4" s="10" customFormat="1" x14ac:dyDescent="0.25">
      <c r="C72" s="11"/>
      <c r="D72" s="11"/>
    </row>
    <row r="73" spans="3:4" s="10" customFormat="1" x14ac:dyDescent="0.25">
      <c r="C73" s="11"/>
      <c r="D73" s="11"/>
    </row>
    <row r="74" spans="3:4" s="10" customFormat="1" x14ac:dyDescent="0.25">
      <c r="C74" s="11"/>
      <c r="D74" s="11"/>
    </row>
    <row r="75" spans="3:4" s="10" customFormat="1" x14ac:dyDescent="0.25">
      <c r="C75" s="11"/>
      <c r="D75" s="11"/>
    </row>
    <row r="76" spans="3:4" s="10" customFormat="1" x14ac:dyDescent="0.25">
      <c r="C76" s="11"/>
      <c r="D76" s="11"/>
    </row>
    <row r="77" spans="3:4" s="10" customFormat="1" x14ac:dyDescent="0.25">
      <c r="C77" s="11"/>
      <c r="D77" s="11"/>
    </row>
    <row r="78" spans="3:4" s="10" customFormat="1" x14ac:dyDescent="0.25">
      <c r="C78" s="11"/>
      <c r="D78" s="11"/>
    </row>
    <row r="79" spans="3:4" s="10" customFormat="1" x14ac:dyDescent="0.25">
      <c r="C79" s="11"/>
      <c r="D79" s="11"/>
    </row>
    <row r="80" spans="3:4" s="10" customFormat="1" x14ac:dyDescent="0.25">
      <c r="C80" s="11"/>
      <c r="D80" s="11"/>
    </row>
    <row r="81" spans="3:4" s="10" customFormat="1" x14ac:dyDescent="0.25">
      <c r="C81" s="11"/>
      <c r="D81" s="11"/>
    </row>
    <row r="82" spans="3:4" s="10" customFormat="1" x14ac:dyDescent="0.25">
      <c r="C82" s="11"/>
      <c r="D82" s="11"/>
    </row>
    <row r="83" spans="3:4" s="10" customFormat="1" x14ac:dyDescent="0.25">
      <c r="C83" s="11"/>
      <c r="D83" s="11"/>
    </row>
    <row r="84" spans="3:4" s="10" customFormat="1" x14ac:dyDescent="0.25">
      <c r="C84" s="11"/>
      <c r="D84" s="11"/>
    </row>
    <row r="85" spans="3:4" s="10" customFormat="1" x14ac:dyDescent="0.25">
      <c r="C85" s="11"/>
      <c r="D85" s="11"/>
    </row>
    <row r="86" spans="3:4" s="10" customFormat="1" x14ac:dyDescent="0.25">
      <c r="C86" s="11"/>
      <c r="D86" s="11"/>
    </row>
    <row r="87" spans="3:4" s="10" customFormat="1" x14ac:dyDescent="0.25">
      <c r="C87" s="11"/>
      <c r="D87" s="11"/>
    </row>
    <row r="88" spans="3:4" s="10" customFormat="1" x14ac:dyDescent="0.25">
      <c r="C88" s="11"/>
      <c r="D88" s="11"/>
    </row>
    <row r="89" spans="3:4" s="10" customFormat="1" x14ac:dyDescent="0.25">
      <c r="C89" s="11"/>
      <c r="D89" s="11"/>
    </row>
    <row r="90" spans="3:4" s="10" customFormat="1" x14ac:dyDescent="0.25">
      <c r="C90" s="11"/>
      <c r="D90" s="11"/>
    </row>
    <row r="91" spans="3:4" s="10" customFormat="1" x14ac:dyDescent="0.25">
      <c r="C91" s="11"/>
      <c r="D91" s="11"/>
    </row>
    <row r="92" spans="3:4" s="10" customFormat="1" x14ac:dyDescent="0.25">
      <c r="C92" s="11"/>
      <c r="D92" s="11"/>
    </row>
    <row r="93" spans="3:4" s="10" customFormat="1" x14ac:dyDescent="0.25">
      <c r="C93" s="11"/>
      <c r="D93" s="11"/>
    </row>
    <row r="94" spans="3:4" s="10" customFormat="1" x14ac:dyDescent="0.25">
      <c r="C94" s="11"/>
      <c r="D94" s="11"/>
    </row>
    <row r="95" spans="3:4" s="10" customFormat="1" x14ac:dyDescent="0.25">
      <c r="C95" s="11"/>
      <c r="D95" s="11"/>
    </row>
    <row r="96" spans="3:4" s="10" customFormat="1" x14ac:dyDescent="0.25">
      <c r="C96" s="11"/>
      <c r="D96" s="11"/>
    </row>
    <row r="97" spans="3:4" s="10" customFormat="1" x14ac:dyDescent="0.25">
      <c r="C97" s="11"/>
      <c r="D97" s="11"/>
    </row>
    <row r="98" spans="3:4" s="10" customFormat="1" x14ac:dyDescent="0.25">
      <c r="C98" s="11"/>
      <c r="D98" s="11"/>
    </row>
    <row r="99" spans="3:4" s="10" customFormat="1" x14ac:dyDescent="0.25">
      <c r="C99" s="11"/>
      <c r="D99" s="11"/>
    </row>
    <row r="100" spans="3:4" s="10" customFormat="1" x14ac:dyDescent="0.25">
      <c r="C100" s="11"/>
      <c r="D100" s="11"/>
    </row>
    <row r="101" spans="3:4" s="10" customFormat="1" x14ac:dyDescent="0.25">
      <c r="C101" s="11"/>
      <c r="D101" s="11"/>
    </row>
    <row r="102" spans="3:4" s="10" customFormat="1" x14ac:dyDescent="0.25">
      <c r="C102" s="11"/>
      <c r="D102" s="11"/>
    </row>
    <row r="103" spans="3:4" s="10" customFormat="1" x14ac:dyDescent="0.25">
      <c r="C103" s="11"/>
      <c r="D103" s="11"/>
    </row>
    <row r="104" spans="3:4" s="10" customFormat="1" x14ac:dyDescent="0.25">
      <c r="C104" s="11"/>
      <c r="D104" s="11"/>
    </row>
    <row r="105" spans="3:4" s="10" customFormat="1" x14ac:dyDescent="0.25">
      <c r="C105" s="11"/>
      <c r="D105" s="11"/>
    </row>
    <row r="106" spans="3:4" s="10" customFormat="1" x14ac:dyDescent="0.25">
      <c r="C106" s="11"/>
      <c r="D106" s="11"/>
    </row>
    <row r="107" spans="3:4" s="10" customFormat="1" x14ac:dyDescent="0.25">
      <c r="C107" s="11"/>
      <c r="D107" s="11"/>
    </row>
    <row r="108" spans="3:4" s="10" customFormat="1" x14ac:dyDescent="0.25">
      <c r="C108" s="11"/>
      <c r="D108" s="11"/>
    </row>
    <row r="109" spans="3:4" s="10" customFormat="1" x14ac:dyDescent="0.25">
      <c r="C109" s="11"/>
      <c r="D109" s="11"/>
    </row>
    <row r="110" spans="3:4" s="10" customFormat="1" x14ac:dyDescent="0.25">
      <c r="C110" s="11"/>
      <c r="D110" s="11"/>
    </row>
    <row r="111" spans="3:4" s="10" customFormat="1" x14ac:dyDescent="0.25">
      <c r="C111" s="11"/>
      <c r="D111" s="11"/>
    </row>
    <row r="112" spans="3:4" s="10" customFormat="1" x14ac:dyDescent="0.25">
      <c r="C112" s="11"/>
      <c r="D112" s="11"/>
    </row>
    <row r="113" spans="3:4" s="10" customFormat="1" x14ac:dyDescent="0.25">
      <c r="C113" s="11"/>
      <c r="D113" s="11"/>
    </row>
    <row r="114" spans="3:4" s="10" customFormat="1" x14ac:dyDescent="0.25">
      <c r="C114" s="11"/>
      <c r="D114" s="11"/>
    </row>
    <row r="115" spans="3:4" s="10" customFormat="1" x14ac:dyDescent="0.25">
      <c r="C115" s="11"/>
      <c r="D115" s="11"/>
    </row>
    <row r="116" spans="3:4" s="10" customFormat="1" x14ac:dyDescent="0.25">
      <c r="C116" s="11"/>
      <c r="D116" s="11"/>
    </row>
    <row r="117" spans="3:4" s="10" customFormat="1" x14ac:dyDescent="0.25">
      <c r="C117" s="11"/>
      <c r="D117" s="11"/>
    </row>
    <row r="118" spans="3:4" s="10" customFormat="1" x14ac:dyDescent="0.25">
      <c r="C118" s="11"/>
      <c r="D118" s="11"/>
    </row>
    <row r="119" spans="3:4" s="10" customFormat="1" x14ac:dyDescent="0.25">
      <c r="C119" s="11"/>
      <c r="D119" s="11"/>
    </row>
    <row r="120" spans="3:4" s="10" customFormat="1" x14ac:dyDescent="0.25">
      <c r="C120" s="11"/>
      <c r="D120" s="11"/>
    </row>
    <row r="121" spans="3:4" s="10" customFormat="1" x14ac:dyDescent="0.25">
      <c r="C121" s="11"/>
      <c r="D121" s="11"/>
    </row>
    <row r="122" spans="3:4" s="10" customFormat="1" x14ac:dyDescent="0.25">
      <c r="C122" s="11"/>
      <c r="D122" s="11"/>
    </row>
    <row r="123" spans="3:4" s="10" customFormat="1" x14ac:dyDescent="0.25">
      <c r="C123" s="11"/>
      <c r="D123" s="11"/>
    </row>
    <row r="124" spans="3:4" s="10" customFormat="1" x14ac:dyDescent="0.25">
      <c r="C124" s="11"/>
      <c r="D124" s="11"/>
    </row>
    <row r="125" spans="3:4" s="10" customFormat="1" x14ac:dyDescent="0.25">
      <c r="C125" s="11"/>
      <c r="D125" s="11"/>
    </row>
    <row r="126" spans="3:4" s="10" customFormat="1" x14ac:dyDescent="0.25">
      <c r="C126" s="11"/>
      <c r="D126" s="11"/>
    </row>
    <row r="127" spans="3:4" s="10" customFormat="1" x14ac:dyDescent="0.25">
      <c r="C127" s="11"/>
      <c r="D127" s="11"/>
    </row>
    <row r="128" spans="3:4" s="10" customFormat="1" x14ac:dyDescent="0.25">
      <c r="C128" s="11"/>
      <c r="D128" s="11"/>
    </row>
    <row r="129" spans="3:4" s="10" customFormat="1" x14ac:dyDescent="0.25">
      <c r="C129" s="11"/>
      <c r="D129" s="11"/>
    </row>
    <row r="130" spans="3:4" s="10" customFormat="1" x14ac:dyDescent="0.25">
      <c r="C130" s="11"/>
      <c r="D130" s="11"/>
    </row>
    <row r="131" spans="3:4" s="10" customFormat="1" x14ac:dyDescent="0.25">
      <c r="C131" s="11"/>
      <c r="D131" s="11"/>
    </row>
    <row r="132" spans="3:4" s="10" customFormat="1" x14ac:dyDescent="0.25">
      <c r="C132" s="11"/>
      <c r="D132" s="11"/>
    </row>
    <row r="133" spans="3:4" s="10" customFormat="1" x14ac:dyDescent="0.25">
      <c r="C133" s="11"/>
      <c r="D133" s="11"/>
    </row>
    <row r="134" spans="3:4" s="10" customFormat="1" x14ac:dyDescent="0.25">
      <c r="C134" s="11"/>
      <c r="D134" s="11"/>
    </row>
    <row r="135" spans="3:4" s="10" customFormat="1" x14ac:dyDescent="0.25">
      <c r="C135" s="11"/>
      <c r="D135" s="11"/>
    </row>
    <row r="136" spans="3:4" s="10" customFormat="1" x14ac:dyDescent="0.25">
      <c r="C136" s="11"/>
      <c r="D136" s="11"/>
    </row>
    <row r="137" spans="3:4" s="10" customFormat="1" x14ac:dyDescent="0.25">
      <c r="C137" s="11"/>
      <c r="D137" s="11"/>
    </row>
    <row r="138" spans="3:4" s="10" customFormat="1" x14ac:dyDescent="0.25">
      <c r="C138" s="11"/>
      <c r="D138" s="11"/>
    </row>
    <row r="139" spans="3:4" s="10" customFormat="1" x14ac:dyDescent="0.25">
      <c r="C139" s="11"/>
      <c r="D139" s="11"/>
    </row>
    <row r="140" spans="3:4" s="10" customFormat="1" x14ac:dyDescent="0.25">
      <c r="C140" s="11"/>
      <c r="D140" s="11"/>
    </row>
    <row r="141" spans="3:4" s="10" customFormat="1" x14ac:dyDescent="0.25">
      <c r="C141" s="11"/>
      <c r="D141" s="11"/>
    </row>
    <row r="142" spans="3:4" s="10" customFormat="1" x14ac:dyDescent="0.25">
      <c r="C142" s="11"/>
      <c r="D142" s="11"/>
    </row>
    <row r="143" spans="3:4" s="10" customFormat="1" x14ac:dyDescent="0.25">
      <c r="C143" s="11"/>
      <c r="D143" s="11"/>
    </row>
    <row r="144" spans="3:4" s="10" customFormat="1" x14ac:dyDescent="0.25">
      <c r="C144" s="11"/>
      <c r="D144" s="11"/>
    </row>
    <row r="145" spans="3:4" s="10" customFormat="1" x14ac:dyDescent="0.25">
      <c r="C145" s="11"/>
      <c r="D145" s="11"/>
    </row>
    <row r="146" spans="3:4" s="10" customFormat="1" x14ac:dyDescent="0.25">
      <c r="C146" s="11"/>
      <c r="D146" s="11"/>
    </row>
    <row r="147" spans="3:4" s="10" customFormat="1" x14ac:dyDescent="0.25">
      <c r="C147" s="11"/>
      <c r="D147" s="11"/>
    </row>
    <row r="148" spans="3:4" s="10" customFormat="1" x14ac:dyDescent="0.25">
      <c r="C148" s="11"/>
      <c r="D148" s="11"/>
    </row>
    <row r="149" spans="3:4" s="10" customFormat="1" x14ac:dyDescent="0.25">
      <c r="C149" s="11"/>
      <c r="D149" s="11"/>
    </row>
    <row r="150" spans="3:4" s="10" customFormat="1" x14ac:dyDescent="0.25">
      <c r="C150" s="11"/>
      <c r="D150" s="11"/>
    </row>
  </sheetData>
  <sheetProtection algorithmName="SHA-512" hashValue="8YQfbStWoCI64217IE8rJAqx9EHHJgFXQxOPw2D+vP2Q1kTHAaqUDUG94LPFME+gSKCrYBg7+5INredGkVm5xQ==" saltValue="Dy5JmZs+sZI440tJMFaw3g==" spinCount="100000" sheet="1" objects="1" scenarios="1"/>
  <mergeCells count="8">
    <mergeCell ref="A20:B20"/>
    <mergeCell ref="A1:B1"/>
    <mergeCell ref="C1:G1"/>
    <mergeCell ref="H1:I1"/>
    <mergeCell ref="F3:I3"/>
    <mergeCell ref="A6:B6"/>
    <mergeCell ref="C6:D7"/>
    <mergeCell ref="A7:B7"/>
  </mergeCells>
  <hyperlinks>
    <hyperlink ref="G56" r:id="rId1"/>
    <hyperlink ref="G57" r:id="rId2"/>
  </hyperlinks>
  <pageMargins left="0.70866141732283472" right="0.70866141732283472" top="0.78740157480314965" bottom="0.78740157480314965" header="0.31496062992125984" footer="0.31496062992125984"/>
  <pageSetup paperSize="9" scale="80" orientation="portrait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view="pageLayout" zoomScaleNormal="100" workbookViewId="0">
      <selection activeCell="F20" sqref="F20"/>
    </sheetView>
  </sheetViews>
  <sheetFormatPr baseColWidth="10" defaultRowHeight="15" x14ac:dyDescent="0.25"/>
  <cols>
    <col min="3" max="4" width="11.42578125" style="1"/>
    <col min="9" max="9" width="15.7109375" customWidth="1"/>
  </cols>
  <sheetData>
    <row r="1" spans="1:11" s="10" customFormat="1" ht="57.75" customHeight="1" thickBot="1" x14ac:dyDescent="0.35">
      <c r="A1" s="81"/>
      <c r="B1" s="82"/>
      <c r="C1" s="83" t="s">
        <v>54</v>
      </c>
      <c r="D1" s="83"/>
      <c r="E1" s="83"/>
      <c r="F1" s="83"/>
      <c r="G1" s="83"/>
      <c r="H1" s="82"/>
      <c r="I1" s="84"/>
    </row>
    <row r="2" spans="1:11" s="10" customFormat="1" ht="9" customHeight="1" x14ac:dyDescent="0.3">
      <c r="A2" s="77"/>
      <c r="B2" s="77"/>
      <c r="C2" s="78"/>
      <c r="D2" s="78"/>
      <c r="E2" s="78"/>
      <c r="F2" s="78"/>
      <c r="G2" s="78"/>
      <c r="H2" s="77"/>
      <c r="I2" s="77"/>
    </row>
    <row r="3" spans="1:11" s="10" customFormat="1" ht="18.75" x14ac:dyDescent="0.3">
      <c r="A3" s="12" t="s">
        <v>38</v>
      </c>
      <c r="C3" s="11"/>
      <c r="D3" s="11"/>
      <c r="E3" s="13" t="s">
        <v>52</v>
      </c>
      <c r="F3" s="85" t="s">
        <v>53</v>
      </c>
      <c r="G3" s="86"/>
      <c r="H3" s="86"/>
      <c r="I3" s="86"/>
    </row>
    <row r="4" spans="1:11" s="10" customFormat="1" ht="18.75" x14ac:dyDescent="0.3">
      <c r="A4" s="14" t="s">
        <v>41</v>
      </c>
      <c r="C4" s="11"/>
      <c r="D4" s="11"/>
      <c r="G4" s="12"/>
    </row>
    <row r="5" spans="1:11" s="10" customFormat="1" ht="5.25" customHeight="1" x14ac:dyDescent="0.25">
      <c r="C5" s="11"/>
      <c r="D5" s="11"/>
    </row>
    <row r="6" spans="1:11" s="10" customFormat="1" ht="15" customHeight="1" x14ac:dyDescent="0.3">
      <c r="A6" s="87" t="s">
        <v>0</v>
      </c>
      <c r="B6" s="87"/>
      <c r="C6" s="88" t="s">
        <v>14</v>
      </c>
      <c r="D6" s="88"/>
      <c r="E6" s="75" t="s">
        <v>47</v>
      </c>
      <c r="F6" s="76" t="s">
        <v>48</v>
      </c>
      <c r="G6" s="76" t="s">
        <v>49</v>
      </c>
      <c r="H6" s="76" t="s">
        <v>50</v>
      </c>
      <c r="I6" s="15" t="s">
        <v>46</v>
      </c>
      <c r="K6" s="16"/>
    </row>
    <row r="7" spans="1:11" s="10" customFormat="1" x14ac:dyDescent="0.25">
      <c r="A7" s="87" t="s">
        <v>1</v>
      </c>
      <c r="B7" s="87"/>
      <c r="C7" s="88"/>
      <c r="D7" s="88"/>
      <c r="E7" s="3">
        <v>42809</v>
      </c>
      <c r="F7" s="3">
        <v>42907</v>
      </c>
      <c r="G7" s="3">
        <v>42970</v>
      </c>
      <c r="H7" s="3">
        <v>43068</v>
      </c>
      <c r="I7" s="17"/>
    </row>
    <row r="8" spans="1:11" s="10" customFormat="1" x14ac:dyDescent="0.25">
      <c r="A8" s="17" t="s">
        <v>2</v>
      </c>
      <c r="B8" s="17" t="s">
        <v>3</v>
      </c>
      <c r="C8" s="18" t="s">
        <v>15</v>
      </c>
      <c r="D8" s="18" t="s">
        <v>16</v>
      </c>
      <c r="E8" s="4"/>
      <c r="F8" s="4"/>
      <c r="G8" s="4"/>
      <c r="H8" s="4"/>
      <c r="I8" s="17"/>
    </row>
    <row r="9" spans="1:11" s="10" customFormat="1" x14ac:dyDescent="0.25">
      <c r="A9" s="19" t="s">
        <v>5</v>
      </c>
      <c r="B9" s="17" t="s">
        <v>4</v>
      </c>
      <c r="C9" s="20">
        <v>0.05</v>
      </c>
      <c r="D9" s="20">
        <v>0.1</v>
      </c>
      <c r="E9" s="5"/>
      <c r="F9" s="5">
        <v>6.7000000000000004E-2</v>
      </c>
      <c r="G9" s="5">
        <v>6.4000000000000001E-2</v>
      </c>
      <c r="H9" s="5">
        <v>4.2000000000000003E-2</v>
      </c>
      <c r="I9" s="17"/>
    </row>
    <row r="10" spans="1:11" s="10" customFormat="1" x14ac:dyDescent="0.25">
      <c r="A10" s="19" t="s">
        <v>6</v>
      </c>
      <c r="B10" s="17" t="s">
        <v>4</v>
      </c>
      <c r="C10" s="20"/>
      <c r="D10" s="20"/>
      <c r="E10" s="6">
        <v>4.9000000000000004</v>
      </c>
      <c r="F10" s="6">
        <v>4.9000000000000004</v>
      </c>
      <c r="G10" s="6">
        <v>4.4000000000000004</v>
      </c>
      <c r="H10" s="6">
        <v>3</v>
      </c>
      <c r="I10" s="17"/>
    </row>
    <row r="11" spans="1:11" s="10" customFormat="1" x14ac:dyDescent="0.25">
      <c r="A11" s="19" t="s">
        <v>7</v>
      </c>
      <c r="B11" s="17" t="s">
        <v>4</v>
      </c>
      <c r="C11" s="20">
        <v>3</v>
      </c>
      <c r="D11" s="20"/>
      <c r="E11" s="5"/>
      <c r="F11" s="5"/>
      <c r="G11" s="5"/>
      <c r="H11" s="5"/>
      <c r="I11" s="17"/>
    </row>
    <row r="12" spans="1:11" s="10" customFormat="1" x14ac:dyDescent="0.25">
      <c r="A12" s="19" t="s">
        <v>8</v>
      </c>
      <c r="B12" s="17" t="s">
        <v>4</v>
      </c>
      <c r="C12" s="20">
        <v>2.8</v>
      </c>
      <c r="D12" s="20"/>
      <c r="E12" s="5"/>
      <c r="F12" s="5"/>
      <c r="G12" s="5"/>
      <c r="H12" s="5"/>
      <c r="I12" s="17"/>
    </row>
    <row r="13" spans="1:11" s="10" customFormat="1" x14ac:dyDescent="0.25">
      <c r="A13" s="19" t="s">
        <v>9</v>
      </c>
      <c r="B13" s="17" t="s">
        <v>4</v>
      </c>
      <c r="C13" s="20">
        <v>0.5</v>
      </c>
      <c r="D13" s="20"/>
      <c r="E13" s="5"/>
      <c r="F13" s="5"/>
      <c r="G13" s="5">
        <v>8.0000000000000002E-3</v>
      </c>
      <c r="H13" s="7"/>
      <c r="I13" s="17"/>
    </row>
    <row r="14" spans="1:11" s="10" customFormat="1" x14ac:dyDescent="0.25">
      <c r="A14" s="19" t="s">
        <v>12</v>
      </c>
      <c r="B14" s="17" t="s">
        <v>4</v>
      </c>
      <c r="C14" s="20">
        <v>0.1</v>
      </c>
      <c r="D14" s="20"/>
      <c r="E14" s="5"/>
      <c r="F14" s="5"/>
      <c r="G14" s="7"/>
      <c r="H14" s="5"/>
      <c r="I14" s="17"/>
    </row>
    <row r="15" spans="1:11" s="10" customFormat="1" x14ac:dyDescent="0.25">
      <c r="A15" s="19" t="s">
        <v>10</v>
      </c>
      <c r="B15" s="17" t="s">
        <v>4</v>
      </c>
      <c r="C15" s="20">
        <v>0.2</v>
      </c>
      <c r="D15" s="20"/>
      <c r="E15" s="5"/>
      <c r="F15" s="5"/>
      <c r="G15" s="5">
        <v>0.01</v>
      </c>
      <c r="H15" s="7">
        <v>0.01</v>
      </c>
      <c r="I15" s="17"/>
    </row>
    <row r="16" spans="1:11" s="10" customFormat="1" x14ac:dyDescent="0.25">
      <c r="A16" s="19" t="s">
        <v>11</v>
      </c>
      <c r="B16" s="17" t="s">
        <v>4</v>
      </c>
      <c r="C16" s="20">
        <v>0.2</v>
      </c>
      <c r="D16" s="20"/>
      <c r="E16" s="5"/>
      <c r="F16" s="5"/>
      <c r="G16" s="5">
        <v>7.0000000000000001E-3</v>
      </c>
      <c r="H16" s="7">
        <v>0.01</v>
      </c>
      <c r="I16" s="17"/>
    </row>
    <row r="17" spans="1:9" s="10" customFormat="1" x14ac:dyDescent="0.25">
      <c r="A17" s="19" t="s">
        <v>13</v>
      </c>
      <c r="B17" s="17" t="s">
        <v>25</v>
      </c>
      <c r="C17" s="20"/>
      <c r="D17" s="20"/>
      <c r="E17" s="8"/>
      <c r="F17" s="9"/>
      <c r="G17" s="9"/>
      <c r="H17" s="9"/>
      <c r="I17" s="17"/>
    </row>
    <row r="18" spans="1:9" s="10" customFormat="1" ht="9" customHeight="1" x14ac:dyDescent="0.25">
      <c r="C18" s="11"/>
      <c r="D18" s="11"/>
    </row>
    <row r="19" spans="1:9" s="10" customFormat="1" ht="18.75" x14ac:dyDescent="0.3">
      <c r="A19" s="21" t="s">
        <v>32</v>
      </c>
      <c r="C19" s="11"/>
      <c r="D19" s="11"/>
    </row>
    <row r="20" spans="1:9" s="10" customFormat="1" x14ac:dyDescent="0.25">
      <c r="A20" s="79" t="s">
        <v>45</v>
      </c>
      <c r="B20" s="80"/>
      <c r="C20" s="20"/>
      <c r="D20" s="20"/>
      <c r="E20" s="17"/>
      <c r="F20" s="17"/>
      <c r="G20" s="17"/>
      <c r="H20" s="17"/>
      <c r="I20" s="22" t="str">
        <f>IF(OR(E9="",F9="",G9="",H9=""),"",ROUNDDOWN((E9+F9+G9+H9)/4,2))</f>
        <v/>
      </c>
    </row>
    <row r="21" spans="1:9" s="10" customFormat="1" ht="18.75" x14ac:dyDescent="0.25">
      <c r="A21" s="23" t="s">
        <v>17</v>
      </c>
      <c r="B21" s="23"/>
      <c r="C21" s="23"/>
      <c r="D21" s="23"/>
      <c r="E21" s="24" t="str">
        <f>IF(E9="","",IF(ROUNDDOWN(E9,2)&lt;=$C9,"ja","nein"))</f>
        <v/>
      </c>
      <c r="F21" s="24" t="str">
        <f>IF(F9="","",IF(ROUNDDOWN(F9,2)&lt;=$C9,"ja","nein"))</f>
        <v>nein</v>
      </c>
      <c r="G21" s="24" t="str">
        <f>IF(G9="","",IF(ROUNDDOWN(G9,2)&lt;=$C9,"ja","nein"))</f>
        <v>nein</v>
      </c>
      <c r="H21" s="24" t="str">
        <f>IF(H9="","",IF(ROUNDDOWN(H9,2)&lt;=$C9,"ja","nein"))</f>
        <v>ja</v>
      </c>
      <c r="I21" s="25" t="str">
        <f>IF(OR(E21="",F21="",G21="",H21=""),"",IF(SUM(IF(E21="ja",1,0)+IF(F21="ja",1,0)+IF(G21="ja",1,0)+IF(H21="ja",1,0))&gt;=2,"ja","nein"))</f>
        <v/>
      </c>
    </row>
    <row r="22" spans="1:9" s="10" customFormat="1" ht="9.75" customHeight="1" x14ac:dyDescent="0.25">
      <c r="A22" s="17"/>
      <c r="B22" s="17"/>
      <c r="C22" s="20"/>
      <c r="D22" s="20"/>
      <c r="E22" s="17"/>
      <c r="F22" s="17"/>
      <c r="G22" s="17"/>
      <c r="H22" s="17"/>
      <c r="I22" s="20"/>
    </row>
    <row r="23" spans="1:9" s="11" customFormat="1" x14ac:dyDescent="0.25">
      <c r="A23" s="26" t="s">
        <v>26</v>
      </c>
      <c r="B23" s="27"/>
      <c r="C23" s="27"/>
      <c r="D23" s="27"/>
      <c r="E23" s="28" t="str">
        <f>IF(E17="","",'WW xyz'!C44)</f>
        <v/>
      </c>
      <c r="F23" s="29" t="str">
        <f>IF(F17="","",'WW xyz'!D44)</f>
        <v/>
      </c>
      <c r="G23" s="29" t="str">
        <f>IF(G17="","",'WW xyz'!E44)</f>
        <v/>
      </c>
      <c r="H23" s="29" t="str">
        <f>IF(H17="","",'WW xyz'!F44)</f>
        <v/>
      </c>
      <c r="I23" s="27"/>
    </row>
    <row r="24" spans="1:9" s="11" customFormat="1" x14ac:dyDescent="0.25">
      <c r="A24" s="26" t="s">
        <v>19</v>
      </c>
      <c r="B24" s="27"/>
      <c r="C24" s="27"/>
      <c r="D24" s="27"/>
      <c r="E24" s="28" t="str">
        <f>IF(E17="","",E9-E23)</f>
        <v/>
      </c>
      <c r="F24" s="29" t="str">
        <f>IF(F17="","",F9-F23)</f>
        <v/>
      </c>
      <c r="G24" s="29" t="str">
        <f>IF(G17="","",G9-G23)</f>
        <v/>
      </c>
      <c r="H24" s="29" t="str">
        <f>IF(H17="","",H9-H23)</f>
        <v/>
      </c>
      <c r="I24" s="27"/>
    </row>
    <row r="25" spans="1:9" s="11" customFormat="1" ht="18.75" x14ac:dyDescent="0.25">
      <c r="A25" s="23" t="s">
        <v>31</v>
      </c>
      <c r="B25" s="23"/>
      <c r="C25" s="23"/>
      <c r="D25" s="23"/>
      <c r="E25" s="24" t="str">
        <f>IF(E21="ja","ja",IF(E17="",E21,IF((E24/$C9+E23/$C11)&lt;=1,"ja","nein")))</f>
        <v/>
      </c>
      <c r="F25" s="24" t="str">
        <f>IF(F21="ja","ja",IF(F17="",F21,IF((F24/$C9+F23/$C11)&lt;=1,"ja","nein")))</f>
        <v>nein</v>
      </c>
      <c r="G25" s="24" t="str">
        <f>IF(G21="ja","ja",IF(G17="",G21,IF((G24/$C9+G23/$C11)&lt;=1,"ja","nein")))</f>
        <v>nein</v>
      </c>
      <c r="H25" s="24" t="str">
        <f>IF(H21="ja","ja",IF(H17="",H21,IF((H24/$C9+H23/$C11)&lt;=1,"ja","nein")))</f>
        <v>ja</v>
      </c>
      <c r="I25" s="25" t="str">
        <f>IF(OR(E25="",F25="",G25="",H25=""),"",IF(SUM(IF(E25="ja",1,0)+IF(F25="ja",1,0)+IF(G25="ja",1,0)+IF(H25="ja",1,0))&gt;=2,"ja","nein"))</f>
        <v/>
      </c>
    </row>
    <row r="26" spans="1:9" s="11" customFormat="1" ht="9" customHeight="1" x14ac:dyDescent="0.25">
      <c r="A26" s="20"/>
      <c r="B26" s="20"/>
      <c r="C26" s="20"/>
      <c r="D26" s="20"/>
      <c r="E26" s="20"/>
      <c r="F26" s="20"/>
      <c r="G26" s="20"/>
      <c r="H26" s="20"/>
      <c r="I26" s="20"/>
    </row>
    <row r="27" spans="1:9" s="11" customFormat="1" x14ac:dyDescent="0.25">
      <c r="A27" s="20" t="s">
        <v>43</v>
      </c>
      <c r="B27" s="20"/>
      <c r="C27" s="20"/>
      <c r="D27" s="20"/>
      <c r="E27" s="20" t="str">
        <f>IF(E15="","",E9/$D9+E15/$C15+E16/$C16)</f>
        <v/>
      </c>
      <c r="F27" s="20" t="str">
        <f>IF(F15="","",F9/$D9+F15/$C15+F16/$C16)</f>
        <v/>
      </c>
      <c r="G27" s="20">
        <f>IF(G15="","",G9/$D9+G15/$C15+G16/$C16)</f>
        <v>0.72500000000000009</v>
      </c>
      <c r="H27" s="20">
        <f>IF(H15="","",H9/$D9+H15/$C15+H16/$C16)</f>
        <v>0.52</v>
      </c>
      <c r="I27" s="20" t="str">
        <f>IF(OR(E27="",F27="",G27="",H27=""),"",ROUNDDOWN((E27+F27+G27+H27)/4,2))</f>
        <v/>
      </c>
    </row>
    <row r="28" spans="1:9" s="11" customFormat="1" ht="18.75" x14ac:dyDescent="0.25">
      <c r="A28" s="23" t="s">
        <v>18</v>
      </c>
      <c r="B28" s="23"/>
      <c r="C28" s="23"/>
      <c r="D28" s="23"/>
      <c r="E28" s="24" t="str">
        <f>IF(E25="ja","ja",IF(E15="",E25,IF(((E9/$D9)+E15/$C15+E16/$C16)&lt;=1,"ja","nein")))</f>
        <v/>
      </c>
      <c r="F28" s="24" t="str">
        <f>IF(F25="ja","ja",IF(F15="",F25,IF(((F9/$D9)+F15/$C15+F16/$C16)&lt;=1,"ja","nein")))</f>
        <v>nein</v>
      </c>
      <c r="G28" s="24" t="str">
        <f>IF(G25="ja","ja",IF(G15="",G25,IF(((G9/$D9)+G15/$C15+G16/$C16)&lt;=1,"ja","nein")))</f>
        <v>ja</v>
      </c>
      <c r="H28" s="24" t="str">
        <f>IF(H25="ja","ja",IF(H15="",H25,IF(((H9/$D9)+H15/$C15+H16/$C16)&lt;=1,"ja","nein")))</f>
        <v>ja</v>
      </c>
      <c r="I28" s="25" t="str">
        <f>IF(OR(E28="",F28="",G28="",H28=""),"",IF(SUM(IF(E28="ja",1,0)+IF(F28="ja",1,0)+IF(G28="ja",1,0)+IF(H28="ja",1,0))&gt;=2,"ja","nein"))</f>
        <v/>
      </c>
    </row>
    <row r="29" spans="1:9" s="11" customFormat="1" x14ac:dyDescent="0.25">
      <c r="A29" s="20" t="s">
        <v>42</v>
      </c>
      <c r="B29" s="20"/>
      <c r="C29" s="20"/>
      <c r="D29" s="20"/>
      <c r="E29" s="20" t="str">
        <f>IF(E13="","",(E13/$C13)+(E15/$C15))</f>
        <v/>
      </c>
      <c r="F29" s="30" t="str">
        <f>IF(F13="","",(F13/$C13)+(F15/$C15))</f>
        <v/>
      </c>
      <c r="G29" s="30">
        <f>IF(G13="","",(G13/$C13)+(G15/$C15))</f>
        <v>6.6000000000000003E-2</v>
      </c>
      <c r="H29" s="30" t="str">
        <f>IF(H13="","",(H13/$C13)+(H15/$C15))</f>
        <v/>
      </c>
      <c r="I29" s="20" t="str">
        <f>IF(OR(E29="",F29="",G29="",H29=""),"",ROUNDDOWN((E29+F29+G29+H29)/4,2))</f>
        <v/>
      </c>
    </row>
    <row r="30" spans="1:9" s="11" customFormat="1" ht="18.75" x14ac:dyDescent="0.25">
      <c r="A30" s="23" t="s">
        <v>39</v>
      </c>
      <c r="B30" s="23"/>
      <c r="C30" s="23"/>
      <c r="D30" s="23"/>
      <c r="E30" s="24" t="str">
        <f>IF(E28="ja","ja",IF(E13="",E28,IF(E9&gt;=0.25,"nein",IF(E10&gt;=100,"nein",IF((E13/$C13+E15/$C15)&lt;=0.5,"ja","nein")))))</f>
        <v/>
      </c>
      <c r="F30" s="24" t="str">
        <f>IF(F28="ja","ja",IF(F13="",F28,IF(F9&gt;=0.25,"nein",IF(F10&gt;=100,"nein",IF((F13/$C13+F15/$C15)&lt;=0.5,"ja","nein")))))</f>
        <v>nein</v>
      </c>
      <c r="G30" s="24" t="str">
        <f>IF(G28="ja","ja",IF(G13="",G28,IF(G9&gt;=0.25,"nein",IF(G10&gt;=100,"nein",IF((G13/$C13+G15/$C15)&lt;=0.5,"ja","nein")))))</f>
        <v>ja</v>
      </c>
      <c r="H30" s="24" t="str">
        <f>IF(H28="ja","ja",IF(H13="",H28,IF(H9&gt;=0.25,"nein",IF(H10&gt;=100,"nein",IF((H13/$C13+H15/$C15)&lt;=0.5,"ja","nein")))))</f>
        <v>ja</v>
      </c>
      <c r="I30" s="25" t="str">
        <f>IF(OR(E30="",F30="",G30="",H30=""),"",IF(SUM(IF(E30="ja",1,0)+IF(F30="ja",1,0)+IF(G30="ja",1,0)+IF(H30="ja",1,0))&gt;=2,"ja","nein"))</f>
        <v/>
      </c>
    </row>
    <row r="31" spans="1:9" s="11" customFormat="1" ht="15.75" thickBot="1" x14ac:dyDescent="0.3">
      <c r="A31" s="20" t="s">
        <v>44</v>
      </c>
      <c r="B31" s="20"/>
      <c r="C31" s="20"/>
      <c r="D31" s="20"/>
      <c r="E31" s="20" t="str">
        <f>IF(E14="","",(E11/$C11)+(E12/$C12)+(E13/$C13)+(E14/$C14)+(E15/$C15)+(E16/$C16))</f>
        <v/>
      </c>
      <c r="F31" s="20" t="str">
        <f>IF(F14="","",(F11/$C11)+(F12/$C12)+(F13/$C13)+(F14/$C14)+(F15/$C15)+(F16/$C16))</f>
        <v/>
      </c>
      <c r="G31" s="30" t="str">
        <f>IF(G14="","",(G11/$C11)+(G12/$C12)+(G13/$C13)+(G14/$C14)+(G15/$C15)+(G16/$C16))</f>
        <v/>
      </c>
      <c r="H31" s="30" t="str">
        <f>IF(H14="","",(H11/$C11)+(H12/$C12)+(H13/$C13)+(H14/$C14)+(H15/$C15)+(H16/$C16))</f>
        <v/>
      </c>
      <c r="I31" s="31" t="str">
        <f>IF(OR(E31="",F31="",G31="",H31=""),"",ROUNDDOWN((E31+F31+G31+H31)/4,2))</f>
        <v/>
      </c>
    </row>
    <row r="32" spans="1:9" s="10" customFormat="1" ht="19.5" thickBot="1" x14ac:dyDescent="0.3">
      <c r="A32" s="23" t="s">
        <v>40</v>
      </c>
      <c r="B32" s="23"/>
      <c r="C32" s="23"/>
      <c r="D32" s="23"/>
      <c r="E32" s="24" t="str">
        <f>IF(E30="ja","ja",IF(E14="",E30,IF((E11/$C11+E12/$C12+E13/$C13+E15/$C15+E16/$C16+E14/$C14)&lt;=1,"ja","nein")))</f>
        <v/>
      </c>
      <c r="F32" s="24" t="str">
        <f>IF(F30="ja","ja",IF(F14="",F30,IF((F11/$C11+F12/$C12+F13/$C13+F15/$C15+F16/$C16+F14/$C14)&lt;=1,"ja","nein")))</f>
        <v>nein</v>
      </c>
      <c r="G32" s="24" t="str">
        <f>IF(G30="ja","ja",IF(G14="",G30,IF((G11/$C11+G12/$C12+G13/$C13+G15/$C15+G16/$C16+G14/$C14)&lt;=1,"ja","nein")))</f>
        <v>ja</v>
      </c>
      <c r="H32" s="32" t="str">
        <f>IF(H30="ja","ja",IF(H14="",H30,IF((H11/$C11+H12/$C12+H13/$C13+H15/$C15+H16/$C16+H14/$C14)&lt;=1,"ja","nein")))</f>
        <v>ja</v>
      </c>
      <c r="I32" s="33" t="str">
        <f>IF(OR(E32="",F32="",G32="",H32=""),"",IF(SUM(IF(E32="ja",1,0)+IF(F32="ja",1,0)+IF(G32="ja",1,0)+IF(H32="ja",1,0))&gt;=2,"ja","nein"))</f>
        <v/>
      </c>
    </row>
    <row r="33" spans="1:9" s="10" customFormat="1" ht="7.5" customHeight="1" x14ac:dyDescent="0.25">
      <c r="C33" s="11"/>
      <c r="D33" s="11"/>
    </row>
    <row r="34" spans="1:9" s="10" customFormat="1" x14ac:dyDescent="0.25">
      <c r="A34" s="34" t="s">
        <v>51</v>
      </c>
      <c r="B34" s="35"/>
      <c r="C34" s="35"/>
      <c r="D34" s="35"/>
      <c r="E34" s="35"/>
      <c r="F34" s="36"/>
      <c r="G34" s="36"/>
      <c r="H34" s="36"/>
      <c r="I34" s="36"/>
    </row>
    <row r="35" spans="1:9" s="10" customFormat="1" x14ac:dyDescent="0.25">
      <c r="A35" s="36"/>
      <c r="B35" s="35" t="s">
        <v>37</v>
      </c>
      <c r="C35" s="27"/>
      <c r="D35" s="27" t="s">
        <v>8</v>
      </c>
      <c r="E35" s="27" t="s">
        <v>20</v>
      </c>
      <c r="F35" s="27" t="s">
        <v>7</v>
      </c>
      <c r="G35" s="36"/>
      <c r="H35" s="36"/>
      <c r="I35" s="36"/>
    </row>
    <row r="36" spans="1:9" s="10" customFormat="1" x14ac:dyDescent="0.25">
      <c r="A36" s="36"/>
      <c r="B36" s="36"/>
      <c r="C36" s="27" t="s">
        <v>22</v>
      </c>
      <c r="D36" s="27">
        <v>5.4000000000000003E-3</v>
      </c>
      <c r="E36" s="27">
        <v>0.72040000000000004</v>
      </c>
      <c r="F36" s="27">
        <v>99.274199999999993</v>
      </c>
      <c r="G36" s="36"/>
      <c r="H36" s="36"/>
      <c r="I36" s="36"/>
    </row>
    <row r="37" spans="1:9" s="10" customFormat="1" x14ac:dyDescent="0.25">
      <c r="A37" s="36"/>
      <c r="B37" s="36"/>
      <c r="C37" s="37" t="s">
        <v>23</v>
      </c>
      <c r="D37" s="38">
        <v>245500</v>
      </c>
      <c r="E37" s="38">
        <v>703800000</v>
      </c>
      <c r="F37" s="38">
        <v>4468000000</v>
      </c>
      <c r="G37" s="36"/>
      <c r="H37" s="36"/>
      <c r="I37" s="36"/>
    </row>
    <row r="38" spans="1:9" s="10" customFormat="1" x14ac:dyDescent="0.25">
      <c r="A38" s="36"/>
      <c r="B38" s="36"/>
      <c r="C38" s="37" t="s">
        <v>24</v>
      </c>
      <c r="D38" s="27">
        <v>234</v>
      </c>
      <c r="E38" s="27">
        <v>235</v>
      </c>
      <c r="F38" s="27">
        <v>238</v>
      </c>
      <c r="G38" s="36"/>
      <c r="H38" s="36"/>
      <c r="I38" s="36"/>
    </row>
    <row r="39" spans="1:9" s="10" customFormat="1" x14ac:dyDescent="0.25">
      <c r="A39" s="36"/>
      <c r="B39" s="36"/>
      <c r="C39" s="36"/>
      <c r="D39" s="36"/>
      <c r="E39" s="36"/>
      <c r="F39" s="36"/>
      <c r="G39" s="36"/>
      <c r="H39" s="36"/>
      <c r="I39" s="36"/>
    </row>
    <row r="40" spans="1:9" s="10" customFormat="1" x14ac:dyDescent="0.25">
      <c r="A40" s="27"/>
      <c r="B40" s="27"/>
      <c r="C40" s="27" t="s">
        <v>27</v>
      </c>
      <c r="D40" s="27" t="s">
        <v>28</v>
      </c>
      <c r="E40" s="27" t="s">
        <v>29</v>
      </c>
      <c r="F40" s="27" t="s">
        <v>30</v>
      </c>
      <c r="G40" s="36"/>
      <c r="H40" s="36"/>
      <c r="I40" s="36"/>
    </row>
    <row r="41" spans="1:9" s="10" customFormat="1" x14ac:dyDescent="0.25">
      <c r="A41" s="27" t="s">
        <v>33</v>
      </c>
      <c r="B41" s="27"/>
      <c r="C41" s="27">
        <f>'WW xyz'!E17</f>
        <v>0</v>
      </c>
      <c r="D41" s="27">
        <f>'WW xyz'!F17</f>
        <v>0</v>
      </c>
      <c r="E41" s="27">
        <f>'WW xyz'!G17</f>
        <v>0</v>
      </c>
      <c r="F41" s="27">
        <f>'WW xyz'!H17</f>
        <v>0</v>
      </c>
      <c r="G41" s="36"/>
      <c r="H41" s="36"/>
      <c r="I41" s="36"/>
    </row>
    <row r="42" spans="1:9" s="10" customFormat="1" ht="15.75" thickBot="1" x14ac:dyDescent="0.3">
      <c r="A42" s="39" t="s">
        <v>34</v>
      </c>
      <c r="B42" s="39"/>
      <c r="C42" s="40">
        <f>C41*0.000001</f>
        <v>0</v>
      </c>
      <c r="D42" s="40">
        <f>D41*0.000001</f>
        <v>0</v>
      </c>
      <c r="E42" s="40">
        <f>E41*0.000001</f>
        <v>0</v>
      </c>
      <c r="F42" s="40">
        <f>F41*0.000001</f>
        <v>0</v>
      </c>
      <c r="G42" s="36"/>
      <c r="H42" s="36"/>
      <c r="I42" s="36"/>
    </row>
    <row r="43" spans="1:9" s="10" customFormat="1" x14ac:dyDescent="0.25">
      <c r="A43" s="41" t="s">
        <v>7</v>
      </c>
      <c r="B43" s="42" t="s">
        <v>35</v>
      </c>
      <c r="C43" s="43">
        <f>C$42*($F$36/100)</f>
        <v>0</v>
      </c>
      <c r="D43" s="43">
        <f>D$42*($F$36/100)</f>
        <v>0</v>
      </c>
      <c r="E43" s="43">
        <f>E$42*($F$36/100)</f>
        <v>0</v>
      </c>
      <c r="F43" s="44">
        <f>F$42*($F$36/100)</f>
        <v>0</v>
      </c>
      <c r="G43" s="36"/>
      <c r="H43" s="36"/>
      <c r="I43" s="36"/>
    </row>
    <row r="44" spans="1:9" s="10" customFormat="1" ht="15.75" thickBot="1" x14ac:dyDescent="0.3">
      <c r="A44" s="45"/>
      <c r="B44" s="46" t="s">
        <v>36</v>
      </c>
      <c r="C44" s="47">
        <f>13200000000000000*C43/($F$37*$F$38)</f>
        <v>0</v>
      </c>
      <c r="D44" s="47">
        <f>13200000000000000*D43/($F$37*$F$38)</f>
        <v>0</v>
      </c>
      <c r="E44" s="47">
        <f>13200000000000000*E43/($F$37*$F$38)</f>
        <v>0</v>
      </c>
      <c r="F44" s="48">
        <f>13200000000000000*F43/($F$37*$F$38)</f>
        <v>0</v>
      </c>
      <c r="G44" s="36"/>
      <c r="H44" s="36"/>
      <c r="I44" s="36"/>
    </row>
    <row r="45" spans="1:9" s="10" customFormat="1" x14ac:dyDescent="0.25">
      <c r="A45" s="49" t="s">
        <v>8</v>
      </c>
      <c r="B45" s="49" t="s">
        <v>35</v>
      </c>
      <c r="C45" s="50">
        <f>C$42*($D$36/100)</f>
        <v>0</v>
      </c>
      <c r="D45" s="50">
        <f>D$42*($D$36/100)</f>
        <v>0</v>
      </c>
      <c r="E45" s="50">
        <f>E$42*($D$36/100)</f>
        <v>0</v>
      </c>
      <c r="F45" s="50">
        <f>F$42*($D$36/100)</f>
        <v>0</v>
      </c>
      <c r="G45" s="36"/>
      <c r="H45" s="36"/>
      <c r="I45" s="36"/>
    </row>
    <row r="46" spans="1:9" s="10" customFormat="1" x14ac:dyDescent="0.25">
      <c r="A46" s="27"/>
      <c r="B46" s="27" t="s">
        <v>36</v>
      </c>
      <c r="C46" s="51">
        <f>13200000000000000*C45/($D$37*$D$38)</f>
        <v>0</v>
      </c>
      <c r="D46" s="51">
        <f>13200000000000000*D45/($D$37*$D$38)</f>
        <v>0</v>
      </c>
      <c r="E46" s="51">
        <f>13200000000000000*E45/($D$37*$D$38)</f>
        <v>0</v>
      </c>
      <c r="F46" s="51">
        <f>13200000000000000*F45/($D$37*$D$38)</f>
        <v>0</v>
      </c>
      <c r="G46" s="36"/>
      <c r="H46" s="36"/>
      <c r="I46" s="36"/>
    </row>
    <row r="47" spans="1:9" s="10" customFormat="1" x14ac:dyDescent="0.25">
      <c r="A47" s="27" t="s">
        <v>20</v>
      </c>
      <c r="B47" s="27" t="s">
        <v>35</v>
      </c>
      <c r="C47" s="38">
        <f>C$42*($E$36/100)</f>
        <v>0</v>
      </c>
      <c r="D47" s="38">
        <f>D$42*($E$36/100)</f>
        <v>0</v>
      </c>
      <c r="E47" s="38">
        <f>E$42*($E$36/100)</f>
        <v>0</v>
      </c>
      <c r="F47" s="38">
        <f>F$42*($E$36/100)</f>
        <v>0</v>
      </c>
      <c r="G47" s="36"/>
      <c r="H47" s="36"/>
      <c r="I47" s="36"/>
    </row>
    <row r="48" spans="1:9" s="10" customFormat="1" x14ac:dyDescent="0.25">
      <c r="A48" s="27"/>
      <c r="B48" s="27" t="s">
        <v>36</v>
      </c>
      <c r="C48" s="51">
        <f>13200000000000000*C47/($E$37*$E$38)</f>
        <v>0</v>
      </c>
      <c r="D48" s="51">
        <f>13200000000000000*D47/($E$37*$E$38)</f>
        <v>0</v>
      </c>
      <c r="E48" s="51">
        <f>13200000000000000*E47/($E$37*$E$38)</f>
        <v>0</v>
      </c>
      <c r="F48" s="51">
        <f>13200000000000000*F47/($E$37*$E$38)</f>
        <v>0</v>
      </c>
      <c r="G48" s="36"/>
      <c r="H48" s="36"/>
      <c r="I48" s="36"/>
    </row>
    <row r="49" spans="1:9" s="10" customFormat="1" x14ac:dyDescent="0.25">
      <c r="A49" s="52" t="s">
        <v>21</v>
      </c>
      <c r="B49" s="27" t="s">
        <v>35</v>
      </c>
      <c r="C49" s="38">
        <f t="shared" ref="C49:F50" si="0">C43+C45+C47</f>
        <v>0</v>
      </c>
      <c r="D49" s="38">
        <f t="shared" si="0"/>
        <v>0</v>
      </c>
      <c r="E49" s="38">
        <f t="shared" si="0"/>
        <v>0</v>
      </c>
      <c r="F49" s="38">
        <f t="shared" si="0"/>
        <v>0</v>
      </c>
      <c r="G49" s="36"/>
      <c r="H49" s="36"/>
      <c r="I49" s="36"/>
    </row>
    <row r="50" spans="1:9" s="10" customFormat="1" x14ac:dyDescent="0.25">
      <c r="A50" s="27"/>
      <c r="B50" s="27" t="s">
        <v>36</v>
      </c>
      <c r="C50" s="53">
        <f t="shared" si="0"/>
        <v>0</v>
      </c>
      <c r="D50" s="53">
        <f t="shared" si="0"/>
        <v>0</v>
      </c>
      <c r="E50" s="53">
        <f t="shared" si="0"/>
        <v>0</v>
      </c>
      <c r="F50" s="53">
        <f t="shared" si="0"/>
        <v>0</v>
      </c>
      <c r="G50" s="36"/>
      <c r="H50" s="36"/>
      <c r="I50" s="36"/>
    </row>
    <row r="51" spans="1:9" s="10" customFormat="1" x14ac:dyDescent="0.25">
      <c r="C51" s="11"/>
      <c r="D51" s="11"/>
    </row>
    <row r="52" spans="1:9" s="10" customFormat="1" x14ac:dyDescent="0.25">
      <c r="C52" s="11"/>
      <c r="D52" s="11"/>
    </row>
    <row r="53" spans="1:9" s="10" customFormat="1" x14ac:dyDescent="0.25">
      <c r="C53" s="11"/>
      <c r="D53" s="11"/>
    </row>
    <row r="54" spans="1:9" s="10" customFormat="1" ht="15.75" thickBot="1" x14ac:dyDescent="0.3">
      <c r="C54" s="11"/>
      <c r="D54" s="11"/>
    </row>
    <row r="55" spans="1:9" s="10" customFormat="1" x14ac:dyDescent="0.25">
      <c r="A55" s="54" t="s">
        <v>55</v>
      </c>
      <c r="B55" s="55"/>
      <c r="C55" s="56"/>
      <c r="D55" s="57" t="s">
        <v>58</v>
      </c>
      <c r="E55" s="55"/>
      <c r="F55" s="58"/>
      <c r="G55" s="59" t="s">
        <v>61</v>
      </c>
      <c r="H55" s="55"/>
      <c r="I55" s="60"/>
    </row>
    <row r="56" spans="1:9" s="10" customFormat="1" x14ac:dyDescent="0.25">
      <c r="A56" s="61" t="s">
        <v>56</v>
      </c>
      <c r="B56" s="62"/>
      <c r="C56" s="63"/>
      <c r="D56" s="64" t="s">
        <v>59</v>
      </c>
      <c r="E56" s="62"/>
      <c r="F56" s="65"/>
      <c r="G56" s="66" t="s">
        <v>62</v>
      </c>
      <c r="H56" s="62"/>
      <c r="I56" s="67"/>
    </row>
    <row r="57" spans="1:9" s="10" customFormat="1" ht="15.75" thickBot="1" x14ac:dyDescent="0.3">
      <c r="A57" s="68" t="s">
        <v>57</v>
      </c>
      <c r="B57" s="69"/>
      <c r="C57" s="70"/>
      <c r="D57" s="71" t="s">
        <v>60</v>
      </c>
      <c r="E57" s="69"/>
      <c r="F57" s="72"/>
      <c r="G57" s="73" t="s">
        <v>63</v>
      </c>
      <c r="H57" s="69"/>
      <c r="I57" s="74"/>
    </row>
    <row r="58" spans="1:9" s="10" customFormat="1" x14ac:dyDescent="0.25">
      <c r="C58" s="11"/>
      <c r="D58" s="11"/>
    </row>
    <row r="59" spans="1:9" s="10" customFormat="1" x14ac:dyDescent="0.25">
      <c r="C59" s="11"/>
      <c r="D59" s="11"/>
    </row>
  </sheetData>
  <sheetProtection algorithmName="SHA-512" hashValue="kaHaSjYFvkcO2ozp2RqL+tz//UG8Gl9UrKKmOVA4b0llmTxGFRGTbsdgqI3H0g9AKL+Udqdr5lutXpRXfKiJZA==" saltValue="kBN2FfV2qKydxEWxxo0x1A==" spinCount="100000" sheet="1" objects="1" scenarios="1"/>
  <mergeCells count="8">
    <mergeCell ref="A1:B1"/>
    <mergeCell ref="H1:I1"/>
    <mergeCell ref="C1:G1"/>
    <mergeCell ref="A20:B20"/>
    <mergeCell ref="A6:B6"/>
    <mergeCell ref="C6:D7"/>
    <mergeCell ref="A7:B7"/>
    <mergeCell ref="F3:I3"/>
  </mergeCells>
  <hyperlinks>
    <hyperlink ref="G56" r:id="rId1"/>
    <hyperlink ref="G57" r:id="rId2"/>
  </hyperlinks>
  <pageMargins left="0.70866141732283472" right="0.70866141732283472" top="0.78740157480314965" bottom="0.78740157480314965" header="0.31496062992125984" footer="0.31496062992125984"/>
  <pageSetup paperSize="9" scale="80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Kopie zur Eingabe</vt:lpstr>
      <vt:lpstr>WW xyz</vt:lpstr>
    </vt:vector>
  </TitlesOfParts>
  <Company>LAGuS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gerlinde wauer</dc:creator>
  <cp:lastModifiedBy>Wächter, Sabine</cp:lastModifiedBy>
  <cp:lastPrinted>2018-04-24T16:32:56Z</cp:lastPrinted>
  <dcterms:created xsi:type="dcterms:W3CDTF">2018-02-08T11:05:19Z</dcterms:created>
  <dcterms:modified xsi:type="dcterms:W3CDTF">2018-05-30T09:13:15Z</dcterms:modified>
</cp:coreProperties>
</file>