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KT-DC01\Users$\Nutzer22\Documents\Kinder- und Jugendhilfe\KiföG\Landesrahmenvertrag KiföG\Vertragskommission\Veröffentlichung Unterlagen LJA\"/>
    </mc:Choice>
  </mc:AlternateContent>
  <xr:revisionPtr revIDLastSave="0" documentId="8_{43A54A16-456A-4B6C-A794-E1248918B4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lage 2 Krippe" sheetId="1" r:id="rId1"/>
    <sheet name="Anlage 2 Kindergarten" sheetId="2" r:id="rId2"/>
    <sheet name="Anlage 2 Hort" sheetId="3" r:id="rId3"/>
    <sheet name="Anlage 2 Leitung" sheetId="10" r:id="rId4"/>
    <sheet name="Anlage 3g Verwaltungskosten" sheetId="5" r:id="rId5"/>
    <sheet name="Anlage 4 Krankentage" sheetId="8" r:id="rId6"/>
    <sheet name="Tabelle1" sheetId="11" state="hidden" r:id="rId7"/>
    <sheet name="Anlage 5 Betreuungszeiten" sheetId="9" r:id="rId8"/>
    <sheet name="Tabelle3" sheetId="7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2" i="8" l="1"/>
  <c r="O34" i="8"/>
  <c r="O36" i="8"/>
  <c r="O38" i="8"/>
  <c r="O40" i="8"/>
  <c r="O42" i="8"/>
  <c r="O44" i="8"/>
  <c r="O46" i="8"/>
  <c r="O48" i="8"/>
  <c r="O50" i="8"/>
  <c r="O52" i="8"/>
  <c r="O54" i="8"/>
  <c r="O56" i="8"/>
  <c r="O58" i="8"/>
  <c r="O60" i="8"/>
  <c r="O62" i="8"/>
  <c r="O64" i="8"/>
  <c r="O66" i="8"/>
  <c r="O68" i="8"/>
  <c r="O70" i="8"/>
  <c r="O72" i="8"/>
  <c r="O74" i="8"/>
  <c r="O76" i="8"/>
  <c r="O78" i="8"/>
  <c r="O80" i="8"/>
  <c r="O82" i="8"/>
  <c r="O84" i="8"/>
  <c r="O86" i="8"/>
  <c r="O88" i="8"/>
  <c r="O90" i="8"/>
  <c r="O92" i="8"/>
  <c r="O94" i="8"/>
  <c r="O96" i="8"/>
  <c r="O98" i="8"/>
  <c r="O100" i="8"/>
  <c r="O102" i="8"/>
  <c r="O104" i="8"/>
  <c r="O106" i="8"/>
  <c r="O108" i="8"/>
  <c r="O110" i="8"/>
  <c r="O112" i="8"/>
  <c r="O114" i="8"/>
  <c r="O116" i="8"/>
  <c r="O118" i="8"/>
  <c r="O120" i="8"/>
  <c r="O122" i="8"/>
  <c r="O124" i="8"/>
  <c r="O126" i="8"/>
  <c r="O128" i="8"/>
  <c r="O130" i="8"/>
  <c r="R34" i="8" l="1"/>
  <c r="S34" i="8"/>
  <c r="R36" i="8"/>
  <c r="S36" i="8"/>
  <c r="R38" i="8"/>
  <c r="S38" i="8"/>
  <c r="R40" i="8"/>
  <c r="S40" i="8"/>
  <c r="R42" i="8"/>
  <c r="S42" i="8"/>
  <c r="R44" i="8"/>
  <c r="S44" i="8"/>
  <c r="R46" i="8"/>
  <c r="S46" i="8"/>
  <c r="R48" i="8"/>
  <c r="S48" i="8"/>
  <c r="R50" i="8"/>
  <c r="S50" i="8"/>
  <c r="R52" i="8"/>
  <c r="S52" i="8"/>
  <c r="R54" i="8"/>
  <c r="S54" i="8"/>
  <c r="R56" i="8"/>
  <c r="S56" i="8"/>
  <c r="R58" i="8"/>
  <c r="S58" i="8"/>
  <c r="R60" i="8"/>
  <c r="S60" i="8"/>
  <c r="R62" i="8"/>
  <c r="S62" i="8"/>
  <c r="R64" i="8"/>
  <c r="S64" i="8"/>
  <c r="R66" i="8"/>
  <c r="S66" i="8"/>
  <c r="R68" i="8"/>
  <c r="S68" i="8"/>
  <c r="R70" i="8"/>
  <c r="S70" i="8"/>
  <c r="R72" i="8"/>
  <c r="S72" i="8"/>
  <c r="R74" i="8"/>
  <c r="S74" i="8"/>
  <c r="R76" i="8"/>
  <c r="S76" i="8"/>
  <c r="R78" i="8"/>
  <c r="S78" i="8"/>
  <c r="R80" i="8"/>
  <c r="S80" i="8"/>
  <c r="R82" i="8"/>
  <c r="S82" i="8"/>
  <c r="R84" i="8"/>
  <c r="S84" i="8"/>
  <c r="R86" i="8"/>
  <c r="S86" i="8"/>
  <c r="R88" i="8"/>
  <c r="S88" i="8"/>
  <c r="R90" i="8"/>
  <c r="S90" i="8"/>
  <c r="R92" i="8"/>
  <c r="S92" i="8"/>
  <c r="R94" i="8"/>
  <c r="S94" i="8"/>
  <c r="R96" i="8"/>
  <c r="S96" i="8"/>
  <c r="R98" i="8"/>
  <c r="S98" i="8"/>
  <c r="R100" i="8"/>
  <c r="S100" i="8"/>
  <c r="R102" i="8"/>
  <c r="S102" i="8"/>
  <c r="R104" i="8"/>
  <c r="S104" i="8"/>
  <c r="R106" i="8"/>
  <c r="S106" i="8"/>
  <c r="R108" i="8"/>
  <c r="S108" i="8"/>
  <c r="R110" i="8"/>
  <c r="S110" i="8"/>
  <c r="R112" i="8"/>
  <c r="S112" i="8"/>
  <c r="R114" i="8"/>
  <c r="S114" i="8"/>
  <c r="R116" i="8"/>
  <c r="S116" i="8"/>
  <c r="R118" i="8"/>
  <c r="S118" i="8"/>
  <c r="R120" i="8"/>
  <c r="S120" i="8"/>
  <c r="R122" i="8"/>
  <c r="S122" i="8"/>
  <c r="R124" i="8"/>
  <c r="S124" i="8"/>
  <c r="R126" i="8"/>
  <c r="S126" i="8"/>
  <c r="R128" i="8"/>
  <c r="S128" i="8"/>
  <c r="R130" i="8"/>
  <c r="S130" i="8"/>
  <c r="S32" i="8"/>
  <c r="R32" i="8"/>
  <c r="R132" i="8" l="1"/>
  <c r="O32" i="8"/>
  <c r="O132" i="8" s="1"/>
  <c r="B21" i="1" l="1"/>
  <c r="D30" i="8" l="1"/>
  <c r="E30" i="8" s="1"/>
  <c r="F30" i="8" s="1"/>
  <c r="G30" i="8" s="1"/>
  <c r="H30" i="8" s="1"/>
  <c r="I30" i="8" s="1"/>
  <c r="J30" i="8" s="1"/>
  <c r="K30" i="8" s="1"/>
  <c r="L30" i="8" s="1"/>
  <c r="M30" i="8" s="1"/>
  <c r="N30" i="8" s="1"/>
  <c r="S132" i="8" l="1"/>
  <c r="K52" i="9" l="1"/>
  <c r="B46" i="3"/>
  <c r="B47" i="2"/>
  <c r="B45" i="1"/>
  <c r="I52" i="9" l="1"/>
  <c r="G52" i="9"/>
  <c r="B7" i="3" l="1"/>
  <c r="B22" i="3" l="1"/>
  <c r="B21" i="2"/>
  <c r="B21" i="3"/>
  <c r="B19" i="3"/>
  <c r="B13" i="3"/>
  <c r="B14" i="3" s="1"/>
  <c r="B32" i="3" s="1"/>
  <c r="C12" i="3"/>
  <c r="C13" i="3"/>
  <c r="C14" i="3" s="1"/>
  <c r="C32" i="3" s="1"/>
  <c r="B20" i="2"/>
  <c r="B26" i="2"/>
  <c r="B18" i="2"/>
  <c r="B12" i="2"/>
  <c r="B13" i="2" s="1"/>
  <c r="B31" i="2" s="1"/>
  <c r="D11" i="2"/>
  <c r="D12" i="2" s="1"/>
  <c r="D13" i="2" s="1"/>
  <c r="D31" i="2" s="1"/>
  <c r="C11" i="2"/>
  <c r="C12" i="2"/>
  <c r="C13" i="2" s="1"/>
  <c r="C31" i="2" s="1"/>
  <c r="D11" i="1"/>
  <c r="D12" i="1"/>
  <c r="D13" i="1" s="1"/>
  <c r="D31" i="1" s="1"/>
  <c r="C11" i="1"/>
  <c r="C12" i="1" s="1"/>
  <c r="C13" i="1" s="1"/>
  <c r="C31" i="1" s="1"/>
  <c r="B20" i="1"/>
  <c r="B12" i="1"/>
  <c r="B13" i="1" s="1"/>
  <c r="B31" i="1" s="1"/>
  <c r="B18" i="1"/>
  <c r="B26" i="1" l="1"/>
  <c r="B27" i="1" s="1"/>
  <c r="B32" i="1" s="1"/>
  <c r="B27" i="3"/>
  <c r="B28" i="3" s="1"/>
  <c r="B33" i="3" s="1"/>
  <c r="C33" i="3" s="1"/>
  <c r="C34" i="3" s="1"/>
  <c r="C35" i="3" s="1"/>
  <c r="C36" i="3" s="1"/>
  <c r="B27" i="2"/>
  <c r="B32" i="2" s="1"/>
  <c r="B33" i="2" s="1"/>
  <c r="B34" i="2" s="1"/>
  <c r="B35" i="2" s="1"/>
  <c r="C32" i="1" l="1"/>
  <c r="C33" i="1" s="1"/>
  <c r="C34" i="1" s="1"/>
  <c r="C35" i="1" s="1"/>
  <c r="D32" i="1"/>
  <c r="D33" i="1" s="1"/>
  <c r="D34" i="1" s="1"/>
  <c r="D35" i="1" s="1"/>
  <c r="B33" i="1"/>
  <c r="D32" i="2"/>
  <c r="D33" i="2" s="1"/>
  <c r="D34" i="2" s="1"/>
  <c r="D35" i="2" s="1"/>
  <c r="C32" i="2"/>
  <c r="B34" i="3"/>
  <c r="B35" i="3" s="1"/>
  <c r="B36" i="3" s="1"/>
  <c r="B34" i="1" l="1"/>
  <c r="B35" i="1" s="1"/>
  <c r="C17" i="5" s="1"/>
  <c r="C33" i="2"/>
  <c r="C34" i="2" s="1"/>
  <c r="C3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tc={A8734409-3FAA-4764-86EA-FCA1C1FC34A7}</author>
    <author>tc={A5C1FBE7-F055-454B-B8EB-FB7B3C1730CD}</author>
    <author>Eickelberg, Antje</author>
  </authors>
  <commentList>
    <comment ref="A30" authorId="0" shapeId="0" xr:uid="{A8734409-3FAA-4764-86EA-FCA1C1FC34A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Bei mehr als 20 Mitarbeitenden bitte zusätzliche Zeilen einblenden.</t>
      </text>
    </comment>
    <comment ref="C30" authorId="1" shapeId="0" xr:uid="{A5C1FBE7-F055-454B-B8EB-FB7B3C1730C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Bitte Startmonat der 12 nachzuweisenden Monate wählen. Nachzuweisen sind die letzten abgeschlossenen 12 Monate vor Verhandlungsaufruf.</t>
      </text>
    </comment>
    <comment ref="P30" authorId="2" shapeId="0" xr:uid="{C0AEDBD8-745A-4D77-9D1F-9D7908E216B0}">
      <text>
        <r>
          <rPr>
            <b/>
            <sz val="9"/>
            <color indexed="81"/>
            <rFont val="Segoe UI"/>
            <family val="2"/>
          </rPr>
          <t>Hinweis: Hier sind ausschließlich Krankentage mit Lohnfortzahlung durch den Arbeitgeber zu berücksichtigen (ohne Samstag, Sonntag, Feiertage - sofern keine Kita-Öffnungszeiten)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<sst xmlns="http://schemas.openxmlformats.org/spreadsheetml/2006/main" count="381" uniqueCount="139">
  <si>
    <t>Ermittlung Jahresöffnungszeit in Tagen/Stunden</t>
  </si>
  <si>
    <t>Kalendertage im Jahr</t>
  </si>
  <si>
    <t>Abzüglich 52 Wochenenden in Tagen</t>
  </si>
  <si>
    <t>abzüglich Schließtage Kindertageseinrichtung</t>
  </si>
  <si>
    <t>Verbleibende Jahresöffnungszeit in Tagen</t>
  </si>
  <si>
    <t>Jahresöffnungszeit in Stunden</t>
  </si>
  <si>
    <t>Wöchentliche Arbeitszeit in Stunden</t>
  </si>
  <si>
    <t>mögliche unmittelbare  Arbeitszeit eines MA in Stunden</t>
  </si>
  <si>
    <t>Summe der Jahresöffnungszeit in Stunden</t>
  </si>
  <si>
    <t>Mögliche Arbeitszeit eines MA in Stunden</t>
  </si>
  <si>
    <t xml:space="preserve">Personalbedarf VzÄ  in  der Woche </t>
  </si>
  <si>
    <t>GT</t>
  </si>
  <si>
    <t>TZ</t>
  </si>
  <si>
    <t xml:space="preserve">Personalschlüssel pro Gruppe für 6 Kinder </t>
  </si>
  <si>
    <t>Personalschlüssel pro Kind</t>
  </si>
  <si>
    <t>Ermittlung Personalschlüssel Krippe</t>
  </si>
  <si>
    <t>Ermittlung Personalschlüssel Kindergarten</t>
  </si>
  <si>
    <t>Betreuungszeit in Stunden täglich</t>
  </si>
  <si>
    <t xml:space="preserve">abzüglich Feiertage durchschnittlich </t>
  </si>
  <si>
    <t>abzügl. tarifl. Freistellung Heiligabend + Silvester</t>
  </si>
  <si>
    <t>in Stunden</t>
  </si>
  <si>
    <t>Leitung</t>
  </si>
  <si>
    <t>Stellvertretung</t>
  </si>
  <si>
    <t>abzüglich mittelbare Arbeitszeit (2,5 h) in der Woche in Stunden</t>
  </si>
  <si>
    <t>Arbeitszeit im Jahr in Tagen</t>
  </si>
  <si>
    <t>abzüglich Urlaub in Tagen</t>
  </si>
  <si>
    <t>abzüglich Fortbildung in Tagen</t>
  </si>
  <si>
    <t>abzüglich Feiertage in Tagen</t>
  </si>
  <si>
    <t>mögliche Arbeitstage</t>
  </si>
  <si>
    <t>HT</t>
  </si>
  <si>
    <t xml:space="preserve"> GT</t>
  </si>
  <si>
    <t>variable Berechnungskomponenten</t>
  </si>
  <si>
    <t>abzüglich Krankheit in Tagen</t>
  </si>
  <si>
    <t>abzüglich 52 Wochenenden in Tagen</t>
  </si>
  <si>
    <t xml:space="preserve">Personalschlüssel pro Gruppe für 22 Kinder </t>
  </si>
  <si>
    <t>Ermittlung Verwaltungskosten</t>
  </si>
  <si>
    <t>Kosten des Hausmeisters / Pauschale Hausmeister</t>
  </si>
  <si>
    <t>Kosten der Reinigung / Pauschale Reinigung</t>
  </si>
  <si>
    <t>Verwaltungskosten</t>
  </si>
  <si>
    <t>Hort mit Frühdienst</t>
  </si>
  <si>
    <t>Hort ohne Frühdienst</t>
  </si>
  <si>
    <t>Art des Hortes</t>
  </si>
  <si>
    <t>Jahresarbeitszeit  Mitarbeiter</t>
  </si>
  <si>
    <t>Personalbedarf für Jahresöffnungszeit</t>
  </si>
  <si>
    <t>Ermittlung Personalschlüssel Hort</t>
  </si>
  <si>
    <t>Nachweisführung zu Krankentagen</t>
  </si>
  <si>
    <t>Hinweise: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</si>
  <si>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Name der Kindertageseinrichtung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</si>
  <si>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Ansprechpartner des Trägers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</si>
  <si>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Kontaktdaten (E-Mail, Telefon)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</si>
  <si>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Bestätigung, dass die bereitgestellten Informationen anonymisiert sind.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</si>
  <si>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Verzicht auf personenbezogene Daten.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</si>
  <si>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Bestätigung, dass die Angaben wahrheitsgemäß und vollständig sind.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</si>
  <si>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Datum und Unterschrift des Trägers.</t>
    </r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</si>
  <si>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Das Formular sollte sicher aufbewahrt werden, um den unbefugten Zugriff zu verhindern.</t>
    </r>
  </si>
  <si>
    <t>von Monat/Jahr</t>
  </si>
  <si>
    <t>bis Monat/Jahr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</si>
  <si>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Die Daten sollten nach Abschluss der Verhandlung gelöscht werden.</t>
    </r>
  </si>
  <si>
    <t>Datum</t>
  </si>
  <si>
    <t>Unterschrift</t>
  </si>
  <si>
    <t>1. Angaben zum Träger:</t>
  </si>
  <si>
    <t>3. Erklärung des Trägers:</t>
  </si>
  <si>
    <t>Nachweisführung tatsächliche Betreuungszeiten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</si>
  <si>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Träger der Kindertageseinrichtung</t>
    </r>
  </si>
  <si>
    <t xml:space="preserve">·        Öffnungszeiten  </t>
  </si>
  <si>
    <t>Montag</t>
  </si>
  <si>
    <t>Dienstag</t>
  </si>
  <si>
    <t>Mittwoch</t>
  </si>
  <si>
    <t>Donnerstag</t>
  </si>
  <si>
    <t>Freitag</t>
  </si>
  <si>
    <t>von</t>
  </si>
  <si>
    <t xml:space="preserve">·        Dokumentationszeitraum  </t>
  </si>
  <si>
    <t>von 
Monat/Jahr</t>
  </si>
  <si>
    <t>bis 
Monat/Jahr</t>
  </si>
  <si>
    <t>von
Uhrzeit</t>
  </si>
  <si>
    <t>bis
Uhrzeit</t>
  </si>
  <si>
    <t>Anzahl Kinder
Krippe</t>
  </si>
  <si>
    <t>Anzahl 
Kinder
Kindergarten</t>
  </si>
  <si>
    <t>Anzahl Kinder
Hort</t>
  </si>
  <si>
    <r>
      <t>·        Anwesenheitszeiten  im 1/2 h Takt -</t>
    </r>
    <r>
      <rPr>
        <b/>
        <sz val="11"/>
        <color rgb="FF37415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nur Kinder mit einem Ganztagsplatz</t>
    </r>
  </si>
  <si>
    <t>anwesende Ganztagskinder</t>
  </si>
  <si>
    <t>bis</t>
  </si>
  <si>
    <t>Stunden/Tag</t>
  </si>
  <si>
    <t>2. Datenerfassung:</t>
  </si>
  <si>
    <t>Mehrstunden / verlängerte Öffnungszeit</t>
  </si>
  <si>
    <t>Personalbedarf verlängerte Öffnungszeit</t>
  </si>
  <si>
    <t>Personal</t>
  </si>
  <si>
    <t>Anzahl Stunden pro Woche</t>
  </si>
  <si>
    <t>Prämisse: An 5 Tagen hiervon wird Urlaub genommen, deshalb Abzug von 5 Tagen in Zeile 24</t>
  </si>
  <si>
    <t>Abzug von 5 Tagen Urlaub während der Schließzeiten. Es ist der tatsächliche, tariflich gewährte Urlaub anzusetzen.</t>
  </si>
  <si>
    <t>bitte auswählen</t>
  </si>
  <si>
    <t>Diese Anlage muss noch in der Vertragskommission vereinbart werden.</t>
  </si>
  <si>
    <t>Personalkosten für die Leitung</t>
  </si>
  <si>
    <t>begründeter Mehrbedarf des päd. Personals</t>
  </si>
  <si>
    <t>Anmerkungen</t>
  </si>
  <si>
    <t xml:space="preserve">Kosten der Hauswirtschaftsleistungen </t>
  </si>
  <si>
    <t>Bis dahin gilt § 3 Abs. 5 des Vertrags.</t>
  </si>
  <si>
    <t>Anzahl der Plätze lt. BE Krippe</t>
  </si>
  <si>
    <t>Anzahl der Plätze lt. BE Kindergarten</t>
  </si>
  <si>
    <t>Anzahl der Plätze lt. BE Hort</t>
  </si>
  <si>
    <t>Kosten der nicht anzurechnenden Personalkosten
der Azubis</t>
  </si>
  <si>
    <r>
      <rPr>
        <sz val="11"/>
        <rFont val="Symbol"/>
        <family val="1"/>
        <charset val="2"/>
      </rPr>
      <t>Æ</t>
    </r>
    <r>
      <rPr>
        <sz val="11"/>
        <rFont val="Calibri"/>
        <family val="2"/>
      </rPr>
      <t xml:space="preserve"> </t>
    </r>
    <r>
      <rPr>
        <sz val="11"/>
        <color indexed="8"/>
        <rFont val="Calibri"/>
        <family val="2"/>
      </rPr>
      <t>Personalkosten des päd. Personals</t>
    </r>
  </si>
  <si>
    <t xml:space="preserve">Ist unter Nachweis einer Belegungsstatistik der letzten 3 Monate entsprechend anzupassen.
Siehe Anlage 5 </t>
  </si>
  <si>
    <t>Gemeint sind nur Krankentage mit Entgeltfortzahlung durch den Träger. 
siehe Anlage 4</t>
  </si>
  <si>
    <t>bei organisatorisch bedingten Mischgruppen im Kontext verlängerter Öffnungszeit (über 50h hinaus) nur in einer Betreuungsart eintragen, Berechnung mit durchschnittl. Personalkosten, siehe FAQ</t>
  </si>
  <si>
    <t xml:space="preserve">Personalschlüssel pro Gruppe für 14 Kinder </t>
  </si>
  <si>
    <t>Uhrzeiten im 30-Minuten-Takt für 10 Öffnungsstunden</t>
  </si>
  <si>
    <t>abzüglich mittelbare Arbeitszeit (5 h) in der Woche in Stunden</t>
  </si>
  <si>
    <t>Krankentage 
gesamt</t>
  </si>
  <si>
    <t xml:space="preserve">nein </t>
  </si>
  <si>
    <t>bitte wählen</t>
  </si>
  <si>
    <t>ja</t>
  </si>
  <si>
    <t>berücksichtigungs-
fähige 
Mitarbeitende</t>
  </si>
  <si>
    <t>Jan</t>
  </si>
  <si>
    <t>Feb</t>
  </si>
  <si>
    <t>Mrz</t>
  </si>
  <si>
    <t>Apr</t>
  </si>
  <si>
    <t>Mai</t>
  </si>
  <si>
    <t>Jun</t>
  </si>
  <si>
    <t>Jul</t>
  </si>
  <si>
    <t>Aug</t>
  </si>
  <si>
    <t>Sept</t>
  </si>
  <si>
    <t>Okt</t>
  </si>
  <si>
    <t>Nov</t>
  </si>
  <si>
    <t>Dez</t>
  </si>
  <si>
    <t>bereinigte
Krankentage</t>
  </si>
  <si>
    <t>anzurechnende Krankentage</t>
  </si>
  <si>
    <t xml:space="preserve">Mitarbeitende*r verbleibt 
prospektiv in der Kita </t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</si>
  <si>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2"/>
        <rFont val="Calibri"/>
        <family val="2"/>
        <scheme val="minor"/>
      </rPr>
      <t>Bestätigung, dass die bereitgestellten Informationen anonymisiert sind.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</si>
  <si>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2"/>
        <rFont val="Calibri"/>
        <family val="2"/>
        <scheme val="minor"/>
      </rPr>
      <t>Verzicht auf personenbezogene Daten.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</si>
  <si>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2"/>
        <rFont val="Calibri"/>
        <family val="2"/>
        <scheme val="minor"/>
      </rPr>
      <t>Bestätigung, dass die Angaben wahrheitsgemäß und vollständig sind.</t>
    </r>
  </si>
  <si>
    <r>
      <t>·</t>
    </r>
    <r>
      <rPr>
        <sz val="7"/>
        <rFont val="Calibri"/>
        <family val="2"/>
        <scheme val="minor"/>
      </rPr>
      <t xml:space="preserve">         </t>
    </r>
    <r>
      <rPr>
        <sz val="12"/>
        <rFont val="Calibri"/>
        <family val="2"/>
        <scheme val="minor"/>
      </rPr>
      <t>Datum und Unterschrift des Trägers.</t>
    </r>
  </si>
  <si>
    <t>durchschnittliche Krankentage pro päd. Personal gem. § 2 Abs. 7 und 8 KiföG M-V</t>
  </si>
  <si>
    <t>Erläuterung</t>
  </si>
  <si>
    <t>Personalie</t>
  </si>
  <si>
    <t>Krankheitszeiträume</t>
  </si>
  <si>
    <r>
      <t>·</t>
    </r>
    <r>
      <rPr>
        <sz val="7"/>
        <color rgb="FF374151"/>
        <rFont val="Calibri"/>
        <family val="2"/>
        <scheme val="minor"/>
      </rPr>
      <t xml:space="preserve">         </t>
    </r>
    <r>
      <rPr>
        <sz val="12"/>
        <color rgb="FF374151"/>
        <rFont val="Calibri"/>
        <family val="2"/>
        <scheme val="minor"/>
      </rPr>
      <t>Monat/Jahr der Erfassung</t>
    </r>
    <r>
      <rPr>
        <sz val="10"/>
        <color rgb="FF374151"/>
        <rFont val="Calibri"/>
        <family val="2"/>
        <scheme val="minor"/>
      </rPr>
      <t xml:space="preserve"> </t>
    </r>
  </si>
  <si>
    <t xml:space="preserve">      (abgeschlossene 12 Monate vor Verhandlungsaufruf)</t>
  </si>
  <si>
    <t>* Zeilen für weitere Mitarbeitende sind ausgeblendet.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</si>
</sst>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h:mm;@"/>
  </numFmts>
  <fonts count="28"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374151"/>
      <name val="Calibri"/>
      <family val="2"/>
      <scheme val="minor"/>
    </font>
    <font>
      <sz val="7"/>
      <color rgb="FF374151"/>
      <name val="Calibri"/>
      <family val="2"/>
      <scheme val="minor"/>
    </font>
    <font>
      <sz val="12"/>
      <color rgb="FF374151"/>
      <name val="Calibri"/>
      <family val="2"/>
      <scheme val="minor"/>
    </font>
    <font>
      <b/>
      <sz val="12"/>
      <color rgb="FF374151"/>
      <name val="Calibri"/>
      <family val="2"/>
      <scheme val="minor"/>
    </font>
    <font>
      <sz val="11"/>
      <color rgb="FF374151"/>
      <name val="Calibri"/>
      <family val="2"/>
      <scheme val="minor"/>
    </font>
    <font>
      <b/>
      <sz val="11"/>
      <color rgb="FF37415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Fira Sans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1"/>
      <charset val="2"/>
    </font>
    <font>
      <sz val="11"/>
      <name val="Symbol"/>
      <family val="1"/>
      <charset val="2"/>
    </font>
    <font>
      <sz val="11"/>
      <name val="Calibri"/>
      <family val="2"/>
    </font>
    <font>
      <sz val="9"/>
      <name val="Fira Sans"/>
      <family val="2"/>
    </font>
    <font>
      <sz val="12"/>
      <color rgb="FFFF0000"/>
      <name val="Calibri"/>
      <family val="2"/>
      <scheme val="minor"/>
    </font>
    <font>
      <sz val="9"/>
      <color indexed="81"/>
      <name val="Segoe UI"/>
      <family val="2"/>
    </font>
    <font>
      <sz val="9"/>
      <color rgb="FF374151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4" fillId="0" borderId="0" xfId="0" applyFont="1"/>
    <xf numFmtId="0" fontId="4" fillId="0" borderId="2" xfId="0" applyFont="1" applyBorder="1"/>
    <xf numFmtId="4" fontId="0" fillId="0" borderId="0" xfId="0" applyNumberFormat="1"/>
    <xf numFmtId="4" fontId="0" fillId="2" borderId="1" xfId="0" applyNumberFormat="1" applyFill="1" applyBorder="1"/>
    <xf numFmtId="10" fontId="3" fillId="0" borderId="0" xfId="0" applyNumberFormat="1" applyFont="1"/>
    <xf numFmtId="4" fontId="3" fillId="0" borderId="0" xfId="0" applyNumberFormat="1" applyFont="1"/>
    <xf numFmtId="2" fontId="3" fillId="3" borderId="1" xfId="0" applyNumberFormat="1" applyFont="1" applyFill="1" applyBorder="1"/>
    <xf numFmtId="4" fontId="3" fillId="3" borderId="1" xfId="0" applyNumberFormat="1" applyFont="1" applyFill="1" applyBorder="1"/>
    <xf numFmtId="0" fontId="0" fillId="0" borderId="3" xfId="0" applyBorder="1"/>
    <xf numFmtId="0" fontId="0" fillId="4" borderId="1" xfId="0" applyFill="1" applyBorder="1"/>
    <xf numFmtId="0" fontId="5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4" borderId="1" xfId="0" applyFont="1" applyFill="1" applyBorder="1"/>
    <xf numFmtId="0" fontId="6" fillId="0" borderId="2" xfId="0" applyFont="1" applyBorder="1"/>
    <xf numFmtId="0" fontId="0" fillId="0" borderId="1" xfId="0" applyBorder="1"/>
    <xf numFmtId="3" fontId="0" fillId="0" borderId="1" xfId="0" applyNumberFormat="1" applyBorder="1"/>
    <xf numFmtId="3" fontId="0" fillId="0" borderId="3" xfId="0" applyNumberFormat="1" applyBorder="1"/>
    <xf numFmtId="0" fontId="4" fillId="0" borderId="4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2" fontId="0" fillId="0" borderId="1" xfId="0" applyNumberFormat="1" applyBorder="1"/>
    <xf numFmtId="4" fontId="0" fillId="0" borderId="1" xfId="0" applyNumberFormat="1" applyBorder="1"/>
    <xf numFmtId="4" fontId="0" fillId="0" borderId="3" xfId="0" applyNumberFormat="1" applyBorder="1"/>
    <xf numFmtId="0" fontId="6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0" fillId="5" borderId="0" xfId="0" applyFill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vertical="center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2" borderId="10" xfId="0" applyFill="1" applyBorder="1"/>
    <xf numFmtId="0" fontId="12" fillId="0" borderId="0" xfId="0" applyFont="1" applyAlignment="1">
      <alignment horizontal="left" vertical="center" indent="2"/>
    </xf>
    <xf numFmtId="0" fontId="0" fillId="0" borderId="0" xfId="0" applyAlignment="1">
      <alignment horizontal="center" wrapText="1"/>
    </xf>
    <xf numFmtId="14" fontId="0" fillId="2" borderId="1" xfId="0" applyNumberFormat="1" applyFill="1" applyBorder="1"/>
    <xf numFmtId="14" fontId="0" fillId="0" borderId="0" xfId="0" applyNumberFormat="1"/>
    <xf numFmtId="2" fontId="0" fillId="0" borderId="0" xfId="0" applyNumberFormat="1"/>
    <xf numFmtId="2" fontId="3" fillId="6" borderId="1" xfId="0" applyNumberFormat="1" applyFont="1" applyFill="1" applyBorder="1"/>
    <xf numFmtId="2" fontId="3" fillId="0" borderId="0" xfId="0" applyNumberFormat="1" applyFont="1"/>
    <xf numFmtId="49" fontId="15" fillId="0" borderId="0" xfId="0" applyNumberFormat="1" applyFont="1" applyAlignment="1">
      <alignment wrapText="1"/>
    </xf>
    <xf numFmtId="0" fontId="7" fillId="0" borderId="0" xfId="0" applyFont="1"/>
    <xf numFmtId="0" fontId="3" fillId="0" borderId="2" xfId="0" applyFont="1" applyBorder="1" applyAlignment="1">
      <alignment horizontal="center"/>
    </xf>
    <xf numFmtId="49" fontId="0" fillId="0" borderId="0" xfId="0" applyNumberFormat="1" applyAlignment="1">
      <alignment wrapText="1"/>
    </xf>
    <xf numFmtId="0" fontId="17" fillId="0" borderId="0" xfId="0" applyFont="1"/>
    <xf numFmtId="4" fontId="16" fillId="0" borderId="0" xfId="0" applyNumberFormat="1" applyFont="1"/>
    <xf numFmtId="49" fontId="15" fillId="0" borderId="0" xfId="0" applyNumberFormat="1" applyFont="1" applyAlignment="1">
      <alignment horizontal="right" wrapText="1"/>
    </xf>
    <xf numFmtId="17" fontId="0" fillId="2" borderId="1" xfId="0" applyNumberFormat="1" applyFill="1" applyBorder="1"/>
    <xf numFmtId="20" fontId="0" fillId="2" borderId="1" xfId="0" applyNumberFormat="1" applyFill="1" applyBorder="1"/>
    <xf numFmtId="165" fontId="0" fillId="2" borderId="1" xfId="0" applyNumberFormat="1" applyFill="1" applyBorder="1" applyAlignment="1">
      <alignment horizontal="center"/>
    </xf>
    <xf numFmtId="49" fontId="20" fillId="0" borderId="0" xfId="0" applyNumberFormat="1" applyFont="1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164" fontId="2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164" fontId="16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left" vertical="center" indent="2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7" fontId="0" fillId="2" borderId="1" xfId="0" applyNumberFormat="1" applyFill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8" fillId="0" borderId="17" xfId="0" applyFont="1" applyBorder="1" applyAlignment="1" applyProtection="1">
      <alignment horizontal="left" vertical="center" indent="2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36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 vertical="center" indent="2"/>
      <protection locked="0"/>
    </xf>
    <xf numFmtId="0" fontId="0" fillId="0" borderId="3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1" fillId="0" borderId="0" xfId="0" applyFont="1" applyAlignment="1">
      <alignment horizontal="left" vertical="center" indent="2"/>
    </xf>
    <xf numFmtId="0" fontId="16" fillId="0" borderId="0" xfId="0" applyFont="1"/>
    <xf numFmtId="0" fontId="16" fillId="0" borderId="0" xfId="0" applyFont="1" applyAlignment="1">
      <alignment horizontal="center"/>
    </xf>
    <xf numFmtId="2" fontId="6" fillId="6" borderId="5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164" fontId="23" fillId="0" borderId="0" xfId="0" applyNumberFormat="1" applyFont="1" applyAlignment="1">
      <alignment horizontal="left" vertical="center" wrapText="1" indent="2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7" fillId="3" borderId="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3" fillId="0" borderId="3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89534</xdr:rowOff>
    </xdr:from>
    <xdr:to>
      <xdr:col>9</xdr:col>
      <xdr:colOff>1043940</xdr:colOff>
      <xdr:row>16</xdr:row>
      <xdr:rowOff>116838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77EC45A-945B-9618-6477-9F6532674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9109"/>
          <a:ext cx="10306050" cy="27038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8</xdr:col>
      <xdr:colOff>476250</xdr:colOff>
      <xdr:row>160</xdr:row>
      <xdr:rowOff>72321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A5382F5-4602-17D9-507F-C229D3A6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335375"/>
          <a:ext cx="8667750" cy="328224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Sandra Gietzel" id="{A33FE2E1-0EE8-4C83-AAB0-6BD7329D4339}" userId="S::sandra.gietzel@paritaet-mv.de::670ee2e4-d09a-42c4-8d5e-9a282fcf18b9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0" dT="2025-12-19T11:13:36.95" personId="{A33FE2E1-0EE8-4C83-AAB0-6BD7329D4339}" id="{A8734409-3FAA-4764-86EA-FCA1C1FC34A7}">
    <text>Bei mehr als 20 Mitarbeitenden bitte zusätzliche Zeilen einblenden.</text>
  </threadedComment>
  <threadedComment ref="C30" dT="2025-11-07T08:44:21.97" personId="{A33FE2E1-0EE8-4C83-AAB0-6BD7329D4339}" id="{A5C1FBE7-F055-454B-B8EB-FB7B3C1730CD}">
    <text>Bitte Startmonat der 12 nachzuweisenden Monate wählen. Nachzuweisen sind die letzten abgeschlossenen 12 Monate vor Verhandlungsaufruf.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2:F45"/>
  <sheetViews>
    <sheetView tabSelected="1" zoomScaleNormal="100" workbookViewId="0">
      <selection activeCell="B11" sqref="B11"/>
    </sheetView>
  </sheetViews>
  <sheetFormatPr baseColWidth="10" defaultColWidth="11.42578125" defaultRowHeight="15"/>
  <cols>
    <col min="1" max="1" width="51.28515625" style="1" bestFit="1" customWidth="1"/>
    <col min="5" max="5" width="53" customWidth="1"/>
  </cols>
  <sheetData>
    <row r="2" spans="1:6" ht="18.75">
      <c r="A2" s="122" t="s">
        <v>15</v>
      </c>
      <c r="B2" s="123"/>
      <c r="C2" s="123"/>
      <c r="D2" s="124"/>
      <c r="E2" s="54" t="s">
        <v>94</v>
      </c>
    </row>
    <row r="3" spans="1:6">
      <c r="A3" s="2"/>
      <c r="B3" s="9"/>
      <c r="D3" s="9"/>
    </row>
    <row r="4" spans="1:6">
      <c r="A4" s="11"/>
      <c r="B4" s="12"/>
      <c r="D4" s="9"/>
      <c r="E4" s="58" t="s">
        <v>31</v>
      </c>
      <c r="F4" s="10"/>
    </row>
    <row r="5" spans="1:6">
      <c r="A5" s="13"/>
      <c r="B5" s="14" t="s">
        <v>30</v>
      </c>
      <c r="C5" s="14" t="s">
        <v>12</v>
      </c>
      <c r="D5" s="14" t="s">
        <v>29</v>
      </c>
    </row>
    <row r="6" spans="1:6" ht="36.75">
      <c r="A6" s="13" t="s">
        <v>17</v>
      </c>
      <c r="B6" s="15">
        <v>8.5</v>
      </c>
      <c r="C6" s="15">
        <v>6</v>
      </c>
      <c r="D6" s="15">
        <v>4</v>
      </c>
      <c r="E6" s="52" t="s">
        <v>102</v>
      </c>
    </row>
    <row r="7" spans="1:6">
      <c r="A7" s="11" t="s">
        <v>0</v>
      </c>
      <c r="B7" s="9"/>
      <c r="C7" s="9"/>
      <c r="D7" s="9"/>
    </row>
    <row r="8" spans="1:6">
      <c r="A8" s="13" t="s">
        <v>1</v>
      </c>
      <c r="B8" s="17">
        <v>365</v>
      </c>
      <c r="C8" s="17">
        <v>365</v>
      </c>
      <c r="D8" s="17">
        <v>365</v>
      </c>
    </row>
    <row r="9" spans="1:6">
      <c r="A9" s="13" t="s">
        <v>33</v>
      </c>
      <c r="B9" s="17">
        <v>104</v>
      </c>
      <c r="C9" s="17">
        <v>104</v>
      </c>
      <c r="D9" s="17">
        <v>104</v>
      </c>
    </row>
    <row r="10" spans="1:6">
      <c r="A10" s="13" t="s">
        <v>18</v>
      </c>
      <c r="B10" s="17">
        <v>10</v>
      </c>
      <c r="C10" s="17">
        <v>10</v>
      </c>
      <c r="D10" s="17">
        <v>10</v>
      </c>
    </row>
    <row r="11" spans="1:6" ht="24.75">
      <c r="A11" s="13" t="s">
        <v>3</v>
      </c>
      <c r="B11" s="10">
        <v>10</v>
      </c>
      <c r="C11" s="10">
        <f>B11</f>
        <v>10</v>
      </c>
      <c r="D11" s="10">
        <f>B11</f>
        <v>10</v>
      </c>
      <c r="E11" s="52" t="s">
        <v>88</v>
      </c>
    </row>
    <row r="12" spans="1:6">
      <c r="A12" s="13" t="s">
        <v>4</v>
      </c>
      <c r="B12" s="17">
        <f>B8-B9-B10-B11</f>
        <v>241</v>
      </c>
      <c r="C12" s="17">
        <f>C8-C9-C10-C11</f>
        <v>241</v>
      </c>
      <c r="D12" s="17">
        <f>D8-D9-D10-D11</f>
        <v>241</v>
      </c>
    </row>
    <row r="13" spans="1:6">
      <c r="A13" s="13" t="s">
        <v>5</v>
      </c>
      <c r="B13" s="18">
        <f>B12*B6</f>
        <v>2048.5</v>
      </c>
      <c r="C13" s="18">
        <f>C12*C6</f>
        <v>1446</v>
      </c>
      <c r="D13" s="18">
        <f>D12*D6</f>
        <v>964</v>
      </c>
    </row>
    <row r="14" spans="1:6">
      <c r="A14" s="2"/>
      <c r="B14" s="19"/>
      <c r="D14" s="9"/>
    </row>
    <row r="15" spans="1:6">
      <c r="A15" s="11" t="s">
        <v>42</v>
      </c>
      <c r="B15" s="9"/>
      <c r="D15" s="9"/>
    </row>
    <row r="16" spans="1:6">
      <c r="A16" s="20" t="s">
        <v>6</v>
      </c>
      <c r="B16" s="10">
        <v>39</v>
      </c>
      <c r="D16" s="9"/>
    </row>
    <row r="17" spans="1:5" ht="30">
      <c r="A17" s="22" t="s">
        <v>23</v>
      </c>
      <c r="B17" s="21">
        <v>2.5</v>
      </c>
      <c r="D17" s="9"/>
    </row>
    <row r="18" spans="1:5" ht="30">
      <c r="A18" s="22" t="s">
        <v>7</v>
      </c>
      <c r="B18" s="23">
        <f>B16-B17</f>
        <v>36.5</v>
      </c>
      <c r="D18" s="9"/>
    </row>
    <row r="19" spans="1:5">
      <c r="A19" s="2"/>
      <c r="B19" s="9"/>
      <c r="D19" s="9"/>
    </row>
    <row r="20" spans="1:5">
      <c r="A20" s="20" t="s">
        <v>24</v>
      </c>
      <c r="B20" s="17">
        <f>52*5</f>
        <v>260</v>
      </c>
      <c r="D20" s="9"/>
    </row>
    <row r="21" spans="1:5" ht="30.75" customHeight="1">
      <c r="A21" s="20" t="s">
        <v>25</v>
      </c>
      <c r="B21" s="10">
        <f>30-5</f>
        <v>25</v>
      </c>
      <c r="D21" s="9"/>
      <c r="E21" s="52" t="s">
        <v>89</v>
      </c>
    </row>
    <row r="22" spans="1:5">
      <c r="A22" s="13" t="s">
        <v>19</v>
      </c>
      <c r="B22" s="10"/>
      <c r="D22" s="9"/>
    </row>
    <row r="23" spans="1:5" ht="36.75">
      <c r="A23" s="20" t="s">
        <v>32</v>
      </c>
      <c r="B23" s="15">
        <v>15</v>
      </c>
      <c r="D23" s="9"/>
      <c r="E23" s="52" t="s">
        <v>103</v>
      </c>
    </row>
    <row r="24" spans="1:5">
      <c r="A24" s="20" t="s">
        <v>26</v>
      </c>
      <c r="B24" s="17">
        <v>5</v>
      </c>
      <c r="D24" s="9"/>
    </row>
    <row r="25" spans="1:5">
      <c r="A25" s="20" t="s">
        <v>27</v>
      </c>
      <c r="B25" s="17">
        <v>10</v>
      </c>
      <c r="D25" s="9"/>
    </row>
    <row r="26" spans="1:5">
      <c r="A26" s="20" t="s">
        <v>28</v>
      </c>
      <c r="B26" s="17">
        <f>B20-B21-B23-B24-B25-B22</f>
        <v>205</v>
      </c>
      <c r="D26" s="9"/>
    </row>
    <row r="27" spans="1:5">
      <c r="A27" s="20" t="s">
        <v>20</v>
      </c>
      <c r="B27" s="24">
        <f>B26*(B18/5)</f>
        <v>1496.5</v>
      </c>
      <c r="D27" s="9"/>
    </row>
    <row r="28" spans="1:5">
      <c r="A28" s="2"/>
      <c r="B28" s="25"/>
      <c r="D28" s="9"/>
    </row>
    <row r="29" spans="1:5">
      <c r="A29" s="11" t="s">
        <v>43</v>
      </c>
      <c r="B29" s="9"/>
      <c r="D29" s="9"/>
    </row>
    <row r="30" spans="1:5">
      <c r="A30" s="16"/>
      <c r="B30" s="14" t="s">
        <v>11</v>
      </c>
      <c r="C30" s="14" t="s">
        <v>12</v>
      </c>
      <c r="D30" s="14" t="s">
        <v>29</v>
      </c>
    </row>
    <row r="31" spans="1:5">
      <c r="A31" s="13" t="s">
        <v>8</v>
      </c>
      <c r="B31" s="24">
        <f>B13</f>
        <v>2048.5</v>
      </c>
      <c r="C31" s="24">
        <f>C13</f>
        <v>1446</v>
      </c>
      <c r="D31" s="24">
        <f>D13</f>
        <v>964</v>
      </c>
    </row>
    <row r="32" spans="1:5">
      <c r="A32" s="13" t="s">
        <v>9</v>
      </c>
      <c r="B32" s="24">
        <f>B27</f>
        <v>1496.5</v>
      </c>
      <c r="C32" s="24">
        <f>B32</f>
        <v>1496.5</v>
      </c>
      <c r="D32" s="24">
        <f>B32</f>
        <v>1496.5</v>
      </c>
    </row>
    <row r="33" spans="1:5">
      <c r="A33" s="13" t="s">
        <v>10</v>
      </c>
      <c r="B33" s="23">
        <f>B31/B32</f>
        <v>1.3688606749081189</v>
      </c>
      <c r="C33" s="23">
        <f>C31/C32</f>
        <v>0.96625459405278979</v>
      </c>
      <c r="D33" s="23">
        <f>D31/D32</f>
        <v>0.64416972936852657</v>
      </c>
    </row>
    <row r="34" spans="1:5">
      <c r="A34" s="26" t="s">
        <v>13</v>
      </c>
      <c r="B34" s="7">
        <f>B33</f>
        <v>1.3688606749081189</v>
      </c>
      <c r="C34" s="7">
        <f>C33</f>
        <v>0.96625459405278979</v>
      </c>
      <c r="D34" s="7">
        <f>D33</f>
        <v>0.64416972936852657</v>
      </c>
    </row>
    <row r="35" spans="1:5" s="28" customFormat="1">
      <c r="A35" s="27" t="s">
        <v>14</v>
      </c>
      <c r="B35" s="27">
        <f>B34/6</f>
        <v>0.22814344581801982</v>
      </c>
      <c r="C35" s="27">
        <f>C34/6</f>
        <v>0.16104243234213164</v>
      </c>
      <c r="D35" s="27">
        <f>D34/6</f>
        <v>0.10736162156142109</v>
      </c>
    </row>
    <row r="36" spans="1:5" hidden="1">
      <c r="A36" s="1" t="s">
        <v>21</v>
      </c>
      <c r="B36" s="29"/>
    </row>
    <row r="37" spans="1:5" hidden="1"/>
    <row r="38" spans="1:5" hidden="1">
      <c r="A38" s="1" t="s">
        <v>22</v>
      </c>
      <c r="B38" s="29"/>
    </row>
    <row r="39" spans="1:5" hidden="1"/>
    <row r="40" spans="1:5" hidden="1"/>
    <row r="42" spans="1:5">
      <c r="A42" s="11" t="s">
        <v>85</v>
      </c>
    </row>
    <row r="43" spans="1:5" ht="48.75">
      <c r="A43" s="17" t="s">
        <v>84</v>
      </c>
      <c r="B43" s="17">
        <v>1.1000000000000001</v>
      </c>
      <c r="E43" s="62" t="s">
        <v>104</v>
      </c>
    </row>
    <row r="44" spans="1:5">
      <c r="A44" s="13" t="s">
        <v>87</v>
      </c>
      <c r="B44" s="10">
        <v>5</v>
      </c>
    </row>
    <row r="45" spans="1:5">
      <c r="A45" s="13" t="s">
        <v>86</v>
      </c>
      <c r="B45" s="27">
        <f>B43/B16*B44</f>
        <v>0.14102564102564105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 r:id="rId1"/>
  <headerFooter>
    <oddHeader>&amp;L&amp;"-,Fett"Anlage 2 zum Landesrahmenvertrag gemäß § 24 Abs. 5 KiföG M-V 
Berechnung des Personalschlüssels in Kindertageseinrichtungen einschließlich des Leitungsanteils</oddHeader>
    <oddFooter>&amp;CStand: 4.9.2024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2:F47"/>
  <sheetViews>
    <sheetView topLeftCell="A9" zoomScaleNormal="100" workbookViewId="0">
      <selection activeCell="A18" sqref="A18"/>
    </sheetView>
  </sheetViews>
  <sheetFormatPr baseColWidth="10" defaultColWidth="11.42578125" defaultRowHeight="15"/>
  <cols>
    <col min="1" max="1" width="51.28515625" style="1" bestFit="1" customWidth="1"/>
    <col min="5" max="5" width="62.5703125" customWidth="1"/>
    <col min="6" max="6" width="12.42578125" customWidth="1"/>
  </cols>
  <sheetData>
    <row r="2" spans="1:6" ht="18.75">
      <c r="A2" s="122" t="s">
        <v>16</v>
      </c>
      <c r="B2" s="123"/>
      <c r="C2" s="123"/>
      <c r="D2" s="124"/>
      <c r="E2" s="54" t="s">
        <v>94</v>
      </c>
    </row>
    <row r="3" spans="1:6">
      <c r="A3" s="2"/>
      <c r="B3" s="9"/>
      <c r="D3" s="9"/>
    </row>
    <row r="4" spans="1:6">
      <c r="A4" s="11"/>
      <c r="B4" s="12"/>
      <c r="D4" s="9"/>
      <c r="E4" s="58" t="s">
        <v>31</v>
      </c>
      <c r="F4" s="10"/>
    </row>
    <row r="5" spans="1:6">
      <c r="A5" s="13"/>
      <c r="B5" s="14" t="s">
        <v>30</v>
      </c>
      <c r="C5" s="14" t="s">
        <v>12</v>
      </c>
      <c r="D5" s="14" t="s">
        <v>29</v>
      </c>
      <c r="E5" s="54"/>
    </row>
    <row r="6" spans="1:6" ht="36.75">
      <c r="A6" s="13" t="s">
        <v>17</v>
      </c>
      <c r="B6" s="15">
        <v>9</v>
      </c>
      <c r="C6" s="15">
        <v>6</v>
      </c>
      <c r="D6" s="15">
        <v>4</v>
      </c>
      <c r="E6" s="52" t="s">
        <v>102</v>
      </c>
    </row>
    <row r="7" spans="1:6">
      <c r="A7" s="11" t="s">
        <v>0</v>
      </c>
      <c r="B7" s="9"/>
      <c r="C7" s="9"/>
      <c r="D7" s="9"/>
    </row>
    <row r="8" spans="1:6">
      <c r="A8" s="13" t="s">
        <v>1</v>
      </c>
      <c r="B8" s="17">
        <v>365</v>
      </c>
      <c r="C8" s="17">
        <v>365</v>
      </c>
      <c r="D8" s="17">
        <v>365</v>
      </c>
    </row>
    <row r="9" spans="1:6">
      <c r="A9" s="13" t="s">
        <v>2</v>
      </c>
      <c r="B9" s="17">
        <v>104</v>
      </c>
      <c r="C9" s="17">
        <v>104</v>
      </c>
      <c r="D9" s="17">
        <v>104</v>
      </c>
    </row>
    <row r="10" spans="1:6">
      <c r="A10" s="13" t="s">
        <v>18</v>
      </c>
      <c r="B10" s="17">
        <v>10</v>
      </c>
      <c r="C10" s="17">
        <v>10</v>
      </c>
      <c r="D10" s="17">
        <v>10</v>
      </c>
    </row>
    <row r="11" spans="1:6" ht="24.75">
      <c r="A11" s="13" t="s">
        <v>3</v>
      </c>
      <c r="B11" s="10">
        <v>10</v>
      </c>
      <c r="C11" s="10">
        <f>B11</f>
        <v>10</v>
      </c>
      <c r="D11" s="10">
        <f>B11</f>
        <v>10</v>
      </c>
      <c r="E11" s="52" t="s">
        <v>88</v>
      </c>
    </row>
    <row r="12" spans="1:6">
      <c r="A12" s="13" t="s">
        <v>4</v>
      </c>
      <c r="B12" s="17">
        <f>B8-B9-B10-B11</f>
        <v>241</v>
      </c>
      <c r="C12" s="17">
        <f>C8-C9-C10-C11</f>
        <v>241</v>
      </c>
      <c r="D12" s="17">
        <f>D8-D9-D10-D11</f>
        <v>241</v>
      </c>
    </row>
    <row r="13" spans="1:6">
      <c r="A13" s="13" t="s">
        <v>5</v>
      </c>
      <c r="B13" s="18">
        <f>B12*B6</f>
        <v>2169</v>
      </c>
      <c r="C13" s="18">
        <f>C12*C6</f>
        <v>1446</v>
      </c>
      <c r="D13" s="18">
        <f>D12*D6</f>
        <v>964</v>
      </c>
    </row>
    <row r="14" spans="1:6">
      <c r="A14" s="2"/>
      <c r="B14" s="19"/>
      <c r="D14" s="9"/>
    </row>
    <row r="15" spans="1:6">
      <c r="A15" s="11" t="s">
        <v>42</v>
      </c>
      <c r="B15" s="9"/>
      <c r="D15" s="9"/>
    </row>
    <row r="16" spans="1:6">
      <c r="A16" s="20" t="s">
        <v>6</v>
      </c>
      <c r="B16" s="10">
        <v>39</v>
      </c>
      <c r="D16" s="9"/>
    </row>
    <row r="17" spans="1:5" ht="30">
      <c r="A17" s="22" t="s">
        <v>107</v>
      </c>
      <c r="B17" s="21">
        <v>5</v>
      </c>
      <c r="D17" s="9"/>
    </row>
    <row r="18" spans="1:5" ht="30" customHeight="1">
      <c r="A18" s="22" t="s">
        <v>7</v>
      </c>
      <c r="B18" s="23">
        <f>B16-B17</f>
        <v>34</v>
      </c>
      <c r="D18" s="9"/>
    </row>
    <row r="19" spans="1:5">
      <c r="A19" s="2"/>
      <c r="B19" s="9"/>
      <c r="D19" s="9"/>
    </row>
    <row r="20" spans="1:5">
      <c r="A20" s="20" t="s">
        <v>24</v>
      </c>
      <c r="B20" s="17">
        <f>52*5</f>
        <v>260</v>
      </c>
      <c r="D20" s="9"/>
    </row>
    <row r="21" spans="1:5" ht="24.75">
      <c r="A21" s="20" t="s">
        <v>25</v>
      </c>
      <c r="B21" s="10">
        <f>30-5</f>
        <v>25</v>
      </c>
      <c r="D21" s="9"/>
      <c r="E21" s="52" t="s">
        <v>89</v>
      </c>
    </row>
    <row r="22" spans="1:5">
      <c r="A22" s="13" t="s">
        <v>19</v>
      </c>
      <c r="B22" s="10"/>
      <c r="D22" s="9"/>
    </row>
    <row r="23" spans="1:5" ht="24.75">
      <c r="A23" s="20" t="s">
        <v>32</v>
      </c>
      <c r="B23" s="15">
        <v>15</v>
      </c>
      <c r="D23" s="9"/>
      <c r="E23" s="52" t="s">
        <v>103</v>
      </c>
    </row>
    <row r="24" spans="1:5">
      <c r="A24" s="20" t="s">
        <v>26</v>
      </c>
      <c r="B24" s="17">
        <v>5</v>
      </c>
      <c r="D24" s="9"/>
    </row>
    <row r="25" spans="1:5">
      <c r="A25" s="20" t="s">
        <v>27</v>
      </c>
      <c r="B25" s="17">
        <v>10</v>
      </c>
      <c r="D25" s="9"/>
    </row>
    <row r="26" spans="1:5">
      <c r="A26" s="20" t="s">
        <v>28</v>
      </c>
      <c r="B26" s="17">
        <f>B20-B21-B23-B24-B25-B22</f>
        <v>205</v>
      </c>
      <c r="D26" s="9"/>
    </row>
    <row r="27" spans="1:5">
      <c r="A27" s="20" t="s">
        <v>20</v>
      </c>
      <c r="B27" s="24">
        <f>B26*(B18/5)</f>
        <v>1394</v>
      </c>
      <c r="D27" s="9"/>
    </row>
    <row r="28" spans="1:5">
      <c r="A28" s="2"/>
      <c r="B28" s="25"/>
      <c r="D28" s="9"/>
    </row>
    <row r="29" spans="1:5">
      <c r="A29" s="11" t="s">
        <v>43</v>
      </c>
      <c r="B29" s="9"/>
      <c r="D29" s="9"/>
    </row>
    <row r="30" spans="1:5">
      <c r="A30" s="16"/>
      <c r="B30" s="14" t="s">
        <v>11</v>
      </c>
      <c r="C30" s="14" t="s">
        <v>12</v>
      </c>
      <c r="D30" s="14" t="s">
        <v>29</v>
      </c>
    </row>
    <row r="31" spans="1:5">
      <c r="A31" s="13" t="s">
        <v>8</v>
      </c>
      <c r="B31" s="24">
        <f>B13</f>
        <v>2169</v>
      </c>
      <c r="C31" s="24">
        <f>C13</f>
        <v>1446</v>
      </c>
      <c r="D31" s="24">
        <f>D13</f>
        <v>964</v>
      </c>
    </row>
    <row r="32" spans="1:5">
      <c r="A32" s="13" t="s">
        <v>9</v>
      </c>
      <c r="B32" s="24">
        <f>B27</f>
        <v>1394</v>
      </c>
      <c r="C32" s="24">
        <f>B32</f>
        <v>1394</v>
      </c>
      <c r="D32" s="24">
        <f>B32</f>
        <v>1394</v>
      </c>
    </row>
    <row r="33" spans="1:6">
      <c r="A33" s="13" t="s">
        <v>10</v>
      </c>
      <c r="B33" s="23">
        <f>B31/B32</f>
        <v>1.5559540889526542</v>
      </c>
      <c r="C33" s="23">
        <f>C31/C32</f>
        <v>1.0373027259684362</v>
      </c>
      <c r="D33" s="23">
        <f>D31/D32</f>
        <v>0.6915351506456241</v>
      </c>
    </row>
    <row r="34" spans="1:6">
      <c r="A34" s="26" t="s">
        <v>105</v>
      </c>
      <c r="B34" s="7">
        <f>B33</f>
        <v>1.5559540889526542</v>
      </c>
      <c r="C34" s="7">
        <f>C33</f>
        <v>1.0373027259684362</v>
      </c>
      <c r="D34" s="7">
        <f>D33</f>
        <v>0.6915351506456241</v>
      </c>
    </row>
    <row r="35" spans="1:6" s="28" customFormat="1">
      <c r="A35" s="27" t="s">
        <v>14</v>
      </c>
      <c r="B35" s="27">
        <f>B34/14</f>
        <v>0.11113957778233244</v>
      </c>
      <c r="C35" s="27">
        <f>C34/14</f>
        <v>7.4093051854888306E-2</v>
      </c>
      <c r="D35" s="27">
        <f>D34/14</f>
        <v>4.9395367903258866E-2</v>
      </c>
      <c r="E35"/>
      <c r="F35"/>
    </row>
    <row r="37" spans="1:6">
      <c r="B37" s="49"/>
    </row>
    <row r="38" spans="1:6" ht="15" hidden="1" customHeight="1"/>
    <row r="39" spans="1:6" ht="15" hidden="1" customHeight="1"/>
    <row r="40" spans="1:6" ht="15" hidden="1" customHeight="1"/>
    <row r="41" spans="1:6" ht="15" hidden="1" customHeight="1"/>
    <row r="42" spans="1:6" ht="15" hidden="1" customHeight="1"/>
    <row r="43" spans="1:6" ht="15" hidden="1" customHeight="1"/>
    <row r="44" spans="1:6">
      <c r="A44" s="11" t="s">
        <v>85</v>
      </c>
    </row>
    <row r="45" spans="1:6">
      <c r="A45" s="17" t="s">
        <v>84</v>
      </c>
      <c r="B45" s="17">
        <v>1.1000000000000001</v>
      </c>
    </row>
    <row r="46" spans="1:6">
      <c r="A46" s="13" t="s">
        <v>87</v>
      </c>
      <c r="B46" s="10">
        <v>5</v>
      </c>
    </row>
    <row r="47" spans="1:6">
      <c r="A47" s="13" t="s">
        <v>86</v>
      </c>
      <c r="B47" s="27">
        <f>B45/B16*B46</f>
        <v>0.14102564102564105</v>
      </c>
    </row>
  </sheetData>
  <mergeCells count="1">
    <mergeCell ref="A2:D2"/>
  </mergeCells>
  <pageMargins left="0.7" right="0.7" top="0.78740157499999996" bottom="0.78740157499999996" header="0.3" footer="0.3"/>
  <pageSetup paperSize="9" orientation="portrait" r:id="rId1"/>
  <headerFooter>
    <oddHeader>&amp;L&amp;"-,Fett"Anlage 2 zum Landesrahmenvertrag gemäß § 24 Abs. 5 KiföG M-V 
Berechnung des Personalschlüssels in Kindertageseinrichtungen einschließlich des Leitungsanteils</oddHeader>
    <oddFooter>&amp;CStand 4.9.2024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E46"/>
  <sheetViews>
    <sheetView topLeftCell="A20" zoomScaleNormal="100" workbookViewId="0">
      <selection activeCell="D44" sqref="D44"/>
    </sheetView>
  </sheetViews>
  <sheetFormatPr baseColWidth="10" defaultColWidth="11.42578125" defaultRowHeight="15"/>
  <cols>
    <col min="1" max="1" width="51.28515625" style="1" bestFit="1" customWidth="1"/>
    <col min="2" max="2" width="11.42578125" customWidth="1"/>
    <col min="3" max="3" width="12" customWidth="1"/>
    <col min="4" max="4" width="60.28515625" customWidth="1"/>
    <col min="5" max="5" width="8.7109375" customWidth="1"/>
  </cols>
  <sheetData>
    <row r="1" spans="1:5">
      <c r="D1" s="54" t="s">
        <v>94</v>
      </c>
    </row>
    <row r="2" spans="1:5" ht="18.75">
      <c r="A2" s="122" t="s">
        <v>44</v>
      </c>
      <c r="B2" s="125"/>
      <c r="C2" s="126"/>
    </row>
    <row r="3" spans="1:5">
      <c r="A3" s="2"/>
      <c r="B3" s="31"/>
      <c r="C3" s="32"/>
      <c r="D3" s="58" t="s">
        <v>31</v>
      </c>
      <c r="E3" s="10"/>
    </row>
    <row r="4" spans="1:5">
      <c r="A4" s="2" t="s">
        <v>41</v>
      </c>
      <c r="B4" s="127" t="s">
        <v>90</v>
      </c>
      <c r="C4" s="128"/>
      <c r="D4" t="s">
        <v>90</v>
      </c>
    </row>
    <row r="5" spans="1:5">
      <c r="A5" s="11"/>
      <c r="B5" s="33"/>
      <c r="C5" s="34"/>
    </row>
    <row r="6" spans="1:5">
      <c r="A6" s="13"/>
      <c r="B6" s="30" t="s">
        <v>30</v>
      </c>
      <c r="C6" s="30" t="s">
        <v>12</v>
      </c>
      <c r="D6" s="54"/>
    </row>
    <row r="7" spans="1:5" ht="36.75">
      <c r="A7" s="13" t="s">
        <v>17</v>
      </c>
      <c r="B7" s="15">
        <f>IF(B4="Hort mit Frühdienst",6,5)</f>
        <v>5</v>
      </c>
      <c r="C7" s="15">
        <v>3</v>
      </c>
      <c r="D7" s="52" t="s">
        <v>102</v>
      </c>
    </row>
    <row r="8" spans="1:5">
      <c r="A8" s="11" t="s">
        <v>0</v>
      </c>
      <c r="B8" s="9"/>
      <c r="C8" s="9"/>
    </row>
    <row r="9" spans="1:5">
      <c r="A9" s="13" t="s">
        <v>1</v>
      </c>
      <c r="B9" s="17">
        <v>365</v>
      </c>
      <c r="C9" s="17">
        <v>365</v>
      </c>
    </row>
    <row r="10" spans="1:5">
      <c r="A10" s="13" t="s">
        <v>2</v>
      </c>
      <c r="B10" s="17">
        <v>104</v>
      </c>
      <c r="C10" s="17">
        <v>104</v>
      </c>
    </row>
    <row r="11" spans="1:5">
      <c r="A11" s="13" t="s">
        <v>18</v>
      </c>
      <c r="B11" s="17">
        <v>10</v>
      </c>
      <c r="C11" s="17">
        <v>10</v>
      </c>
    </row>
    <row r="12" spans="1:5" ht="24.75">
      <c r="A12" s="13" t="s">
        <v>3</v>
      </c>
      <c r="B12" s="10">
        <v>10</v>
      </c>
      <c r="C12" s="10">
        <f>B12</f>
        <v>10</v>
      </c>
      <c r="D12" s="52" t="s">
        <v>88</v>
      </c>
    </row>
    <row r="13" spans="1:5">
      <c r="A13" s="13" t="s">
        <v>4</v>
      </c>
      <c r="B13" s="17">
        <f>B9-B10-B11-B12</f>
        <v>241</v>
      </c>
      <c r="C13" s="17">
        <f>C9-C10-C11-C12</f>
        <v>241</v>
      </c>
    </row>
    <row r="14" spans="1:5">
      <c r="A14" s="13" t="s">
        <v>5</v>
      </c>
      <c r="B14" s="18">
        <f>B13*B7</f>
        <v>1205</v>
      </c>
      <c r="C14" s="18">
        <f>C13*C7</f>
        <v>723</v>
      </c>
    </row>
    <row r="15" spans="1:5">
      <c r="A15" s="2"/>
      <c r="B15" s="19"/>
      <c r="C15" s="9"/>
    </row>
    <row r="16" spans="1:5">
      <c r="A16" s="11" t="s">
        <v>42</v>
      </c>
      <c r="B16" s="9"/>
      <c r="C16" s="9"/>
    </row>
    <row r="17" spans="1:4">
      <c r="A17" s="20" t="s">
        <v>6</v>
      </c>
      <c r="B17" s="10">
        <v>39</v>
      </c>
      <c r="C17" s="9"/>
    </row>
    <row r="18" spans="1:4" ht="30">
      <c r="A18" s="22" t="s">
        <v>23</v>
      </c>
      <c r="B18" s="21">
        <v>2.5</v>
      </c>
      <c r="C18" s="9"/>
    </row>
    <row r="19" spans="1:4" ht="33.6" customHeight="1">
      <c r="A19" s="22" t="s">
        <v>7</v>
      </c>
      <c r="B19" s="23">
        <f>B17-B18</f>
        <v>36.5</v>
      </c>
      <c r="C19" s="9"/>
    </row>
    <row r="20" spans="1:4">
      <c r="A20" s="2"/>
      <c r="B20" s="9"/>
      <c r="C20" s="9"/>
    </row>
    <row r="21" spans="1:4">
      <c r="A21" s="20" t="s">
        <v>24</v>
      </c>
      <c r="B21" s="17">
        <f>52*5</f>
        <v>260</v>
      </c>
      <c r="C21" s="9"/>
    </row>
    <row r="22" spans="1:4" ht="24.75">
      <c r="A22" s="20" t="s">
        <v>25</v>
      </c>
      <c r="B22" s="10">
        <f>30-5</f>
        <v>25</v>
      </c>
      <c r="C22" s="9"/>
      <c r="D22" s="52" t="s">
        <v>89</v>
      </c>
    </row>
    <row r="23" spans="1:4">
      <c r="A23" s="13" t="s">
        <v>19</v>
      </c>
      <c r="B23" s="10"/>
      <c r="C23" s="9"/>
    </row>
    <row r="24" spans="1:4" ht="24.75">
      <c r="A24" s="20" t="s">
        <v>32</v>
      </c>
      <c r="B24" s="15">
        <v>15</v>
      </c>
      <c r="C24" s="9"/>
      <c r="D24" s="52" t="s">
        <v>103</v>
      </c>
    </row>
    <row r="25" spans="1:4">
      <c r="A25" s="20" t="s">
        <v>26</v>
      </c>
      <c r="B25" s="17">
        <v>5</v>
      </c>
      <c r="C25" s="9"/>
    </row>
    <row r="26" spans="1:4">
      <c r="A26" s="20" t="s">
        <v>27</v>
      </c>
      <c r="B26" s="17">
        <v>10</v>
      </c>
      <c r="C26" s="9"/>
    </row>
    <row r="27" spans="1:4">
      <c r="A27" s="20" t="s">
        <v>28</v>
      </c>
      <c r="B27" s="17">
        <f>B21-B22-B24-B25-B26-B23</f>
        <v>205</v>
      </c>
      <c r="C27" s="9"/>
    </row>
    <row r="28" spans="1:4">
      <c r="A28" s="20" t="s">
        <v>20</v>
      </c>
      <c r="B28" s="24">
        <f>B27*(B19/5)</f>
        <v>1496.5</v>
      </c>
      <c r="C28" s="9"/>
    </row>
    <row r="29" spans="1:4">
      <c r="A29" s="2"/>
      <c r="B29" s="25"/>
      <c r="C29" s="9"/>
    </row>
    <row r="30" spans="1:4">
      <c r="A30" s="11" t="s">
        <v>43</v>
      </c>
      <c r="B30" s="9"/>
      <c r="C30" s="9"/>
    </row>
    <row r="31" spans="1:4">
      <c r="A31" s="16"/>
      <c r="B31" s="14" t="s">
        <v>11</v>
      </c>
      <c r="C31" s="14" t="s">
        <v>12</v>
      </c>
    </row>
    <row r="32" spans="1:4">
      <c r="A32" s="13" t="s">
        <v>8</v>
      </c>
      <c r="B32" s="24">
        <f>B14</f>
        <v>1205</v>
      </c>
      <c r="C32" s="24">
        <f>C14</f>
        <v>723</v>
      </c>
    </row>
    <row r="33" spans="1:3">
      <c r="A33" s="13" t="s">
        <v>9</v>
      </c>
      <c r="B33" s="24">
        <f>B28</f>
        <v>1496.5</v>
      </c>
      <c r="C33" s="24">
        <f>B33</f>
        <v>1496.5</v>
      </c>
    </row>
    <row r="34" spans="1:3">
      <c r="A34" s="13" t="s">
        <v>10</v>
      </c>
      <c r="B34" s="23">
        <f>B32/B33</f>
        <v>0.80521216171065824</v>
      </c>
      <c r="C34" s="23">
        <f>C32/C33</f>
        <v>0.4831272970263949</v>
      </c>
    </row>
    <row r="35" spans="1:3">
      <c r="A35" s="26" t="s">
        <v>34</v>
      </c>
      <c r="B35" s="7">
        <f>B34</f>
        <v>0.80521216171065824</v>
      </c>
      <c r="C35" s="7">
        <f>C34</f>
        <v>0.4831272970263949</v>
      </c>
    </row>
    <row r="36" spans="1:3" s="28" customFormat="1">
      <c r="A36" s="27" t="s">
        <v>14</v>
      </c>
      <c r="B36" s="27">
        <f>B35/22</f>
        <v>3.6600552805029919E-2</v>
      </c>
      <c r="C36" s="27">
        <f>C35/22</f>
        <v>2.1960331683017951E-2</v>
      </c>
    </row>
    <row r="38" spans="1:3" ht="41.1" customHeight="1"/>
    <row r="41" spans="1:3" hidden="1"/>
    <row r="43" spans="1:3">
      <c r="A43" s="11" t="s">
        <v>85</v>
      </c>
    </row>
    <row r="44" spans="1:3">
      <c r="A44" s="17" t="s">
        <v>84</v>
      </c>
      <c r="B44" s="17">
        <v>1.1000000000000001</v>
      </c>
    </row>
    <row r="45" spans="1:3" ht="41.65" customHeight="1">
      <c r="A45" s="13" t="s">
        <v>87</v>
      </c>
      <c r="B45" s="10">
        <v>0</v>
      </c>
    </row>
    <row r="46" spans="1:3">
      <c r="A46" s="13" t="s">
        <v>86</v>
      </c>
      <c r="B46" s="27">
        <f>B44/B17*B45</f>
        <v>0</v>
      </c>
    </row>
  </sheetData>
  <mergeCells count="2">
    <mergeCell ref="A2:C2"/>
    <mergeCell ref="B4:C4"/>
  </mergeCells>
  <pageMargins left="0.7" right="0.7" top="0.78740157499999996" bottom="0.78740157499999996" header="0.3" footer="0.3"/>
  <pageSetup paperSize="9" orientation="portrait" r:id="rId1"/>
  <headerFooter>
    <oddHeader>&amp;LAnlage 2 zum Landesrahmenvertrag gemäß § 24 Abs. 5 KiföG M-V 
Berechnung des Personalschlüssels in Kindertageseinrichtungen einschließlich des Leitungsanteils</oddHeader>
    <oddFooter>&amp;CStand 4.9.2024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Tabelle3!$A$1:$A$3</xm:f>
          </x14:formula1>
          <xm:sqref>B4:C4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2"/>
  <sheetViews>
    <sheetView view="pageLayout" zoomScaleNormal="100" workbookViewId="0">
      <selection activeCell="A2" sqref="A2"/>
    </sheetView>
  </sheetViews>
  <sheetFormatPr baseColWidth="10" defaultRowHeight="15"/>
  <sheetData>
    <row r="1" spans="1:1" ht="18.75">
      <c r="A1" s="53" t="s">
        <v>91</v>
      </c>
    </row>
    <row r="2" spans="1:1" ht="18.75">
      <c r="A2" s="53" t="s">
        <v>96</v>
      </c>
    </row>
  </sheetData>
  <pageMargins left="0.7" right="0.7" top="0.78740157499999996" bottom="0.78740157499999996" header="0.3" footer="0.3"/>
  <pageSetup paperSize="9" orientation="portrait" r:id="rId1"/>
  <headerFooter>
    <oddHeader>&amp;LAnlage 2 zum Landesrahmenvertrag gemäß § 24 Abs. 5 KiföG M-V 
Berechnung des Personalschlüssels in Kindertageseinrichtungen einschließlich des Leitungsanteils</oddHeader>
    <oddFooter>&amp;CStand 4.9.2024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</sheetPr>
  <dimension ref="A2:Q17"/>
  <sheetViews>
    <sheetView topLeftCell="A3" zoomScale="130" zoomScaleNormal="130" workbookViewId="0">
      <selection activeCell="C17" sqref="C17"/>
    </sheetView>
  </sheetViews>
  <sheetFormatPr baseColWidth="10" defaultRowHeight="15"/>
  <cols>
    <col min="1" max="1" width="43.42578125" customWidth="1"/>
    <col min="2" max="2" width="14" bestFit="1" customWidth="1"/>
    <col min="3" max="3" width="13.42578125" style="3" customWidth="1"/>
    <col min="4" max="17" width="11.42578125" style="3"/>
  </cols>
  <sheetData>
    <row r="2" spans="1:6" ht="18.75">
      <c r="A2" s="122" t="s">
        <v>35</v>
      </c>
      <c r="B2" s="123"/>
      <c r="C2" s="123"/>
      <c r="D2" s="124"/>
    </row>
    <row r="5" spans="1:6">
      <c r="A5" s="1" t="s">
        <v>97</v>
      </c>
      <c r="B5" s="35">
        <v>20</v>
      </c>
    </row>
    <row r="6" spans="1:6">
      <c r="A6" s="1" t="s">
        <v>98</v>
      </c>
      <c r="B6" s="35">
        <v>60</v>
      </c>
    </row>
    <row r="7" spans="1:6">
      <c r="A7" s="1" t="s">
        <v>99</v>
      </c>
      <c r="B7" s="35">
        <v>100</v>
      </c>
    </row>
    <row r="9" spans="1:6">
      <c r="A9" s="56" t="s">
        <v>101</v>
      </c>
      <c r="C9" s="4">
        <v>50000</v>
      </c>
      <c r="D9" s="57"/>
      <c r="E9" s="57"/>
      <c r="F9" s="57"/>
    </row>
    <row r="10" spans="1:6">
      <c r="A10" t="s">
        <v>92</v>
      </c>
      <c r="C10" s="4"/>
    </row>
    <row r="11" spans="1:6">
      <c r="A11" t="s">
        <v>36</v>
      </c>
      <c r="C11" s="4"/>
    </row>
    <row r="12" spans="1:6">
      <c r="A12" t="s">
        <v>37</v>
      </c>
      <c r="C12" s="4"/>
    </row>
    <row r="13" spans="1:6" ht="45">
      <c r="A13" s="55" t="s">
        <v>100</v>
      </c>
      <c r="C13" s="4"/>
    </row>
    <row r="14" spans="1:6">
      <c r="A14" s="1" t="s">
        <v>95</v>
      </c>
      <c r="C14" s="4"/>
    </row>
    <row r="15" spans="1:6">
      <c r="A15" t="s">
        <v>93</v>
      </c>
      <c r="C15" s="4"/>
    </row>
    <row r="17" spans="2:4">
      <c r="B17" s="5">
        <v>5.7500000000000002E-2</v>
      </c>
      <c r="C17" s="8">
        <f>((((B5*98%*'Anlage 2 Krippe'!B35)*'Anlage 3g Verwaltungskosten'!C9)+((B6*98%*'Anlage 2 Kindergarten'!B35)*'Anlage 3g Verwaltungskosten'!C9)+((B7*98%*'Anlage 2 Hort'!B36)*'Anlage 3g Verwaltungskosten'!C9))+C10+C11+C12)*B17+C13*B17+C15*B17+('Anlage 2 Krippe'!B45*'Anlage 3g Verwaltungskosten'!C9)*'Anlage 3g Verwaltungskosten'!B17+('Anlage 2 Kindergarten'!B47*'Anlage 3g Verwaltungskosten'!C9)*'Anlage 3g Verwaltungskosten'!B17+('Anlage 2 Hort'!B46*'Anlage 3g Verwaltungskosten'!C9)*'Anlage 3g Verwaltungskosten'!B17+C14*B17</f>
        <v>42767.131984663341</v>
      </c>
      <c r="D17" s="6" t="s">
        <v>38</v>
      </c>
    </row>
  </sheetData>
  <mergeCells count="1">
    <mergeCell ref="A2:D2"/>
  </mergeCells>
  <pageMargins left="0.7" right="0.7" top="0.78740157499999996" bottom="0.78740157499999996" header="0.3" footer="0.3"/>
  <pageSetup paperSize="9" scale="90" orientation="portrait" r:id="rId1"/>
  <headerFooter>
    <oddHeader>&amp;LAnlage 3g -zum Landesrahmenvertrag gemäß § 24 Abs. 5 KiföG M-V 
Pauschale für Verwaltungskosten</oddHeader>
    <oddFooter>&amp;CStand 4.9.2024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2:T161"/>
  <sheetViews>
    <sheetView zoomScaleNormal="100" workbookViewId="0">
      <selection activeCell="G34" sqref="G34"/>
    </sheetView>
  </sheetViews>
  <sheetFormatPr baseColWidth="10" defaultColWidth="11.42578125" defaultRowHeight="15"/>
  <cols>
    <col min="1" max="1" width="13.7109375" style="64" customWidth="1"/>
    <col min="2" max="2" width="11.7109375" style="64" customWidth="1"/>
    <col min="3" max="4" width="15.7109375" style="64" customWidth="1"/>
    <col min="5" max="6" width="15.7109375" style="65" customWidth="1"/>
    <col min="7" max="7" width="15.7109375" style="64" customWidth="1"/>
    <col min="8" max="8" width="15.7109375" style="65" customWidth="1"/>
    <col min="9" max="10" width="15.7109375" style="64" customWidth="1"/>
    <col min="11" max="11" width="16.42578125" style="64" customWidth="1"/>
    <col min="12" max="14" width="15.7109375" style="64" customWidth="1"/>
    <col min="15" max="15" width="12.5703125" style="64" customWidth="1"/>
    <col min="16" max="16" width="21" style="64" bestFit="1" customWidth="1"/>
    <col min="17" max="17" width="19.7109375" style="64" customWidth="1"/>
    <col min="18" max="18" width="16.5703125" style="64" customWidth="1"/>
    <col min="19" max="19" width="21" style="66" customWidth="1"/>
    <col min="20" max="16384" width="11.42578125" style="64"/>
  </cols>
  <sheetData>
    <row r="2" spans="1:19" ht="18.75">
      <c r="A2" s="38" t="s">
        <v>45</v>
      </c>
      <c r="B2"/>
      <c r="C2"/>
      <c r="D2"/>
      <c r="E2" s="37"/>
      <c r="F2" s="37"/>
      <c r="G2"/>
      <c r="H2" s="37"/>
      <c r="I2"/>
      <c r="J2"/>
      <c r="K2"/>
    </row>
    <row r="3" spans="1:19" ht="15" customHeight="1">
      <c r="A3"/>
      <c r="B3"/>
      <c r="C3"/>
      <c r="D3"/>
      <c r="E3" s="37"/>
      <c r="F3" s="37"/>
      <c r="G3"/>
      <c r="H3" s="37"/>
      <c r="I3"/>
      <c r="J3"/>
      <c r="K3"/>
    </row>
    <row r="4" spans="1:19" s="68" customFormat="1" ht="1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67"/>
      <c r="M4" s="67"/>
      <c r="N4" s="67"/>
      <c r="S4" s="69"/>
    </row>
    <row r="5" spans="1:19" s="68" customFormat="1" ht="15" customHeight="1">
      <c r="A5" s="110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67"/>
      <c r="M5" s="67"/>
      <c r="N5" s="67"/>
      <c r="S5" s="69"/>
    </row>
    <row r="6" spans="1:19" s="68" customFormat="1" ht="15" customHeight="1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67"/>
      <c r="M6" s="67"/>
      <c r="N6" s="67"/>
      <c r="S6" s="69"/>
    </row>
    <row r="7" spans="1:19" s="68" customFormat="1" ht="15" customHeight="1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70"/>
      <c r="M7" s="70"/>
      <c r="N7" s="70"/>
      <c r="S7" s="69"/>
    </row>
    <row r="8" spans="1:19" s="68" customFormat="1" ht="15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71"/>
      <c r="M8" s="71"/>
      <c r="N8" s="71"/>
      <c r="S8" s="69"/>
    </row>
    <row r="9" spans="1:19" s="72" customFormat="1" ht="15" customHeight="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70"/>
      <c r="M9" s="70"/>
      <c r="N9" s="70"/>
      <c r="S9" s="73"/>
    </row>
    <row r="10" spans="1:19" s="72" customFormat="1" ht="15" customHeight="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70"/>
      <c r="M10" s="70"/>
      <c r="N10" s="70"/>
      <c r="S10" s="73"/>
    </row>
    <row r="11" spans="1:19" s="72" customFormat="1" ht="15" customHeight="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70"/>
      <c r="M11" s="70"/>
      <c r="N11" s="70"/>
      <c r="S11" s="73"/>
    </row>
    <row r="12" spans="1:19" s="72" customFormat="1" ht="15" customHeight="1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70"/>
      <c r="M12" s="70"/>
      <c r="N12" s="70"/>
      <c r="S12" s="73"/>
    </row>
    <row r="13" spans="1:19" s="72" customFormat="1" ht="15" customHeight="1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70"/>
      <c r="M13" s="70"/>
      <c r="N13" s="70"/>
      <c r="S13" s="73"/>
    </row>
    <row r="14" spans="1:19" s="72" customFormat="1" ht="15.6" customHeight="1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70"/>
      <c r="M14" s="70"/>
      <c r="N14" s="70"/>
      <c r="S14" s="73"/>
    </row>
    <row r="15" spans="1:19" s="68" customFormat="1" ht="15" customHeight="1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67"/>
      <c r="M15" s="67"/>
      <c r="N15" s="67"/>
      <c r="S15" s="69"/>
    </row>
    <row r="16" spans="1:19" s="74" customFormat="1" ht="15" customHeight="1">
      <c r="A16" s="113"/>
      <c r="B16" s="114"/>
      <c r="C16" s="114"/>
      <c r="D16" s="114"/>
      <c r="E16" s="115"/>
      <c r="F16" s="115"/>
      <c r="G16" s="114"/>
      <c r="H16" s="115"/>
      <c r="I16" s="114"/>
      <c r="J16" s="114"/>
      <c r="K16" s="114"/>
      <c r="S16" s="75"/>
    </row>
    <row r="17" spans="1:19" s="74" customFormat="1" ht="15" customHeight="1">
      <c r="A17" s="113"/>
      <c r="B17" s="114"/>
      <c r="C17" s="114"/>
      <c r="D17" s="114"/>
      <c r="E17" s="115"/>
      <c r="F17" s="115"/>
      <c r="G17" s="114"/>
      <c r="H17" s="115"/>
      <c r="I17" s="114"/>
      <c r="J17" s="114"/>
      <c r="K17" s="114"/>
      <c r="S17" s="75"/>
    </row>
    <row r="18" spans="1:19" ht="15.75">
      <c r="A18" s="40" t="s">
        <v>60</v>
      </c>
      <c r="B18"/>
      <c r="C18"/>
      <c r="D18"/>
      <c r="E18" s="37"/>
      <c r="F18" s="37"/>
      <c r="G18"/>
      <c r="H18" s="37"/>
      <c r="I18"/>
      <c r="J18"/>
      <c r="K18"/>
    </row>
    <row r="19" spans="1:19" ht="15.75">
      <c r="A19" s="40"/>
      <c r="B19"/>
      <c r="C19"/>
      <c r="D19"/>
      <c r="E19" s="37"/>
      <c r="F19" s="37"/>
      <c r="G19"/>
      <c r="H19" s="37"/>
      <c r="I19"/>
      <c r="J19"/>
      <c r="K19"/>
    </row>
    <row r="20" spans="1:19" ht="15.75">
      <c r="A20" s="39" t="s">
        <v>63</v>
      </c>
      <c r="B20"/>
      <c r="C20"/>
      <c r="D20"/>
      <c r="E20" s="133"/>
      <c r="F20" s="134"/>
      <c r="G20" s="134"/>
      <c r="H20" s="134"/>
      <c r="I20" s="134"/>
      <c r="J20" s="134"/>
      <c r="K20" s="134"/>
      <c r="L20" s="135"/>
    </row>
    <row r="21" spans="1:19" ht="15.75">
      <c r="A21" s="39" t="s">
        <v>47</v>
      </c>
      <c r="B21"/>
      <c r="C21"/>
      <c r="D21"/>
      <c r="E21" s="133"/>
      <c r="F21" s="134"/>
      <c r="G21" s="134"/>
      <c r="H21" s="134"/>
      <c r="I21" s="134"/>
      <c r="J21" s="134"/>
      <c r="K21" s="134"/>
      <c r="L21" s="135"/>
    </row>
    <row r="22" spans="1:19" ht="15.75">
      <c r="A22" s="39" t="s">
        <v>48</v>
      </c>
      <c r="B22"/>
      <c r="C22"/>
      <c r="D22"/>
      <c r="E22" s="133"/>
      <c r="F22" s="134"/>
      <c r="G22" s="134"/>
      <c r="H22" s="134"/>
      <c r="I22" s="134"/>
      <c r="J22" s="134"/>
      <c r="K22" s="134"/>
      <c r="L22" s="135"/>
    </row>
    <row r="23" spans="1:19" ht="15.75">
      <c r="A23" s="39" t="s">
        <v>49</v>
      </c>
      <c r="B23"/>
      <c r="C23"/>
      <c r="D23"/>
      <c r="E23" s="133"/>
      <c r="F23" s="134"/>
      <c r="G23" s="134"/>
      <c r="H23" s="134"/>
      <c r="I23" s="134"/>
      <c r="J23" s="134"/>
      <c r="K23" s="134"/>
      <c r="L23" s="135"/>
    </row>
    <row r="24" spans="1:19">
      <c r="A24" s="39"/>
      <c r="B24"/>
      <c r="C24"/>
      <c r="D24"/>
    </row>
    <row r="25" spans="1:19" ht="15.75">
      <c r="A25" s="40" t="s">
        <v>83</v>
      </c>
      <c r="B25"/>
      <c r="C25"/>
      <c r="D25"/>
    </row>
    <row r="26" spans="1:19" ht="15.75">
      <c r="A26" s="40"/>
      <c r="B26"/>
      <c r="C26"/>
      <c r="D26"/>
      <c r="E26" s="65" t="s">
        <v>55</v>
      </c>
      <c r="G26" s="64" t="s">
        <v>56</v>
      </c>
    </row>
    <row r="27" spans="1:19" ht="15.75">
      <c r="A27" s="39" t="s">
        <v>136</v>
      </c>
      <c r="B27"/>
      <c r="C27"/>
      <c r="D27"/>
      <c r="E27" s="79"/>
      <c r="G27" s="80"/>
    </row>
    <row r="28" spans="1:19" ht="15" customHeight="1">
      <c r="A28" s="39" t="s">
        <v>137</v>
      </c>
      <c r="B28"/>
      <c r="C28"/>
      <c r="D28"/>
      <c r="E28" s="64"/>
      <c r="F28" s="64"/>
      <c r="H28" s="64"/>
    </row>
    <row r="29" spans="1:19" ht="15.75" thickBot="1">
      <c r="A29" s="76"/>
      <c r="I29" s="76"/>
    </row>
    <row r="30" spans="1:19" ht="28.9" customHeight="1">
      <c r="A30" s="148" t="s">
        <v>133</v>
      </c>
      <c r="B30" s="149"/>
      <c r="C30" s="146" t="s">
        <v>113</v>
      </c>
      <c r="D30" s="136" t="str">
        <f>IF(C30="Jan","Feb",IF(C30="Feb","Mrz",IF(C30="Mrz","Apr",IF(C30="Apr","Mai",IF(C30="Mai","Jun",IF(C30="Jun","Jul",IF(C30="Jul","Aug",IF(C30="Aug","Sept",IF(C30="Sept","Okt",IF(C30="Okt","Nov",IF(C30="Nov","Dez",IF(C30="Dez","Jan","-"))))))))))))</f>
        <v>Feb</v>
      </c>
      <c r="E30" s="136" t="str">
        <f t="shared" ref="E30:N30" si="0">IF(D30="Jan","Feb",IF(D30="Feb","Mrz",IF(D30="Mrz","Apr",IF(D30="Apr","Mai",IF(D30="Mai","Jun",IF(D30="Jun","Jul",IF(D30="Jul","Aug",IF(D30="Aug","Sept",IF(D30="Sept","Okt",IF(D30="Okt","Nov",IF(D30="Nov","Dez",IF(D30="Dez","Jan","-"))))))))))))</f>
        <v>Mrz</v>
      </c>
      <c r="F30" s="136" t="str">
        <f t="shared" si="0"/>
        <v>Apr</v>
      </c>
      <c r="G30" s="136" t="str">
        <f t="shared" si="0"/>
        <v>Mai</v>
      </c>
      <c r="H30" s="136" t="str">
        <f t="shared" si="0"/>
        <v>Jun</v>
      </c>
      <c r="I30" s="136" t="str">
        <f t="shared" si="0"/>
        <v>Jul</v>
      </c>
      <c r="J30" s="136" t="str">
        <f t="shared" si="0"/>
        <v>Aug</v>
      </c>
      <c r="K30" s="136" t="str">
        <f t="shared" si="0"/>
        <v>Sept</v>
      </c>
      <c r="L30" s="136" t="str">
        <f t="shared" si="0"/>
        <v>Okt</v>
      </c>
      <c r="M30" s="136" t="str">
        <f t="shared" si="0"/>
        <v>Nov</v>
      </c>
      <c r="N30" s="142" t="str">
        <f t="shared" si="0"/>
        <v>Dez</v>
      </c>
      <c r="O30" s="138" t="s">
        <v>108</v>
      </c>
      <c r="P30" s="140" t="s">
        <v>125</v>
      </c>
      <c r="Q30" s="129" t="s">
        <v>127</v>
      </c>
      <c r="R30" s="129" t="s">
        <v>126</v>
      </c>
      <c r="S30" s="131" t="s">
        <v>112</v>
      </c>
    </row>
    <row r="31" spans="1:19" ht="15.75" thickBot="1">
      <c r="A31" s="150"/>
      <c r="B31" s="151"/>
      <c r="C31" s="14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43"/>
      <c r="O31" s="139"/>
      <c r="P31" s="141"/>
      <c r="Q31" s="130"/>
      <c r="R31" s="130"/>
      <c r="S31" s="132"/>
    </row>
    <row r="32" spans="1:19">
      <c r="A32" s="81" t="s">
        <v>134</v>
      </c>
      <c r="B32" s="82">
        <v>1</v>
      </c>
      <c r="C32" s="83"/>
      <c r="D32" s="84"/>
      <c r="E32" s="84"/>
      <c r="F32" s="84"/>
      <c r="G32" s="84"/>
      <c r="H32" s="84"/>
      <c r="I32" s="85"/>
      <c r="J32" s="84"/>
      <c r="K32" s="84"/>
      <c r="L32" s="84"/>
      <c r="M32" s="84"/>
      <c r="N32" s="86"/>
      <c r="O32" s="160">
        <f>SUM(C32:N32)</f>
        <v>0</v>
      </c>
      <c r="P32" s="152"/>
      <c r="Q32" s="154" t="s">
        <v>110</v>
      </c>
      <c r="R32" s="156">
        <f>IF(Q32="ja",P32,0)</f>
        <v>0</v>
      </c>
      <c r="S32" s="158">
        <f>IF(Q32="ja",(COUNTIF(C32:N32,"&lt;&gt;")/12),0)</f>
        <v>0</v>
      </c>
    </row>
    <row r="33" spans="1:19" ht="15.75" thickBot="1">
      <c r="A33" s="144" t="s">
        <v>135</v>
      </c>
      <c r="B33" s="145"/>
      <c r="C33" s="87"/>
      <c r="D33" s="88"/>
      <c r="E33" s="88"/>
      <c r="F33" s="88"/>
      <c r="G33" s="88"/>
      <c r="H33" s="88"/>
      <c r="I33" s="89"/>
      <c r="J33" s="88"/>
      <c r="K33" s="88"/>
      <c r="L33" s="88"/>
      <c r="M33" s="88"/>
      <c r="N33" s="90"/>
      <c r="O33" s="161"/>
      <c r="P33" s="153"/>
      <c r="Q33" s="155"/>
      <c r="R33" s="157"/>
      <c r="S33" s="159"/>
    </row>
    <row r="34" spans="1:19">
      <c r="A34" s="91" t="s">
        <v>134</v>
      </c>
      <c r="B34" s="92">
        <v>2</v>
      </c>
      <c r="C34" s="93"/>
      <c r="D34" s="94"/>
      <c r="E34" s="94"/>
      <c r="F34" s="94"/>
      <c r="G34" s="94"/>
      <c r="H34" s="94"/>
      <c r="I34" s="95"/>
      <c r="J34" s="94"/>
      <c r="K34" s="94"/>
      <c r="L34" s="94"/>
      <c r="M34" s="94"/>
      <c r="N34" s="96"/>
      <c r="O34" s="160">
        <f t="shared" ref="O34" si="1">SUM(C34:N34)</f>
        <v>0</v>
      </c>
      <c r="P34" s="152"/>
      <c r="Q34" s="154" t="s">
        <v>110</v>
      </c>
      <c r="R34" s="156">
        <f t="shared" ref="R34" si="2">IF(Q34="ja",P34,0)</f>
        <v>0</v>
      </c>
      <c r="S34" s="158">
        <f t="shared" ref="S34" si="3">IF(Q34="ja",(COUNTIF(C34:N34,"&lt;&gt;")/12),0)</f>
        <v>0</v>
      </c>
    </row>
    <row r="35" spans="1:19" ht="15.75" thickBot="1">
      <c r="A35" s="144" t="s">
        <v>135</v>
      </c>
      <c r="B35" s="145"/>
      <c r="C35" s="97"/>
      <c r="D35" s="98"/>
      <c r="E35" s="99"/>
      <c r="F35" s="99"/>
      <c r="G35" s="98"/>
      <c r="H35" s="99"/>
      <c r="I35" s="89"/>
      <c r="J35" s="98"/>
      <c r="K35" s="98"/>
      <c r="L35" s="98"/>
      <c r="M35" s="98"/>
      <c r="N35" s="100"/>
      <c r="O35" s="161"/>
      <c r="P35" s="153"/>
      <c r="Q35" s="155"/>
      <c r="R35" s="157"/>
      <c r="S35" s="159"/>
    </row>
    <row r="36" spans="1:19">
      <c r="A36" s="91" t="s">
        <v>134</v>
      </c>
      <c r="B36" s="92">
        <v>3</v>
      </c>
      <c r="C36" s="93"/>
      <c r="D36" s="94"/>
      <c r="E36" s="94"/>
      <c r="F36" s="94"/>
      <c r="G36" s="94"/>
      <c r="H36" s="94"/>
      <c r="I36" s="95"/>
      <c r="J36" s="94"/>
      <c r="K36" s="94"/>
      <c r="L36" s="94"/>
      <c r="M36" s="94"/>
      <c r="N36" s="96"/>
      <c r="O36" s="160">
        <f t="shared" ref="O36" si="4">SUM(C36:N36)</f>
        <v>0</v>
      </c>
      <c r="P36" s="152"/>
      <c r="Q36" s="154" t="s">
        <v>110</v>
      </c>
      <c r="R36" s="156">
        <f t="shared" ref="R36" si="5">IF(Q36="ja",P36,0)</f>
        <v>0</v>
      </c>
      <c r="S36" s="158">
        <f t="shared" ref="S36" si="6">IF(Q36="ja",(COUNTIF(C36:N36,"&lt;&gt;")/12),0)</f>
        <v>0</v>
      </c>
    </row>
    <row r="37" spans="1:19" ht="15.75" thickBot="1">
      <c r="A37" s="144" t="s">
        <v>135</v>
      </c>
      <c r="B37" s="145"/>
      <c r="C37" s="97"/>
      <c r="D37" s="98"/>
      <c r="E37" s="99"/>
      <c r="F37" s="99"/>
      <c r="G37" s="98"/>
      <c r="H37" s="99"/>
      <c r="I37" s="89"/>
      <c r="J37" s="98"/>
      <c r="K37" s="98"/>
      <c r="L37" s="98"/>
      <c r="M37" s="98"/>
      <c r="N37" s="100"/>
      <c r="O37" s="161"/>
      <c r="P37" s="153"/>
      <c r="Q37" s="155"/>
      <c r="R37" s="157"/>
      <c r="S37" s="159"/>
    </row>
    <row r="38" spans="1:19">
      <c r="A38" s="91" t="s">
        <v>134</v>
      </c>
      <c r="B38" s="92">
        <v>4</v>
      </c>
      <c r="C38" s="93"/>
      <c r="D38" s="94"/>
      <c r="E38" s="94"/>
      <c r="F38" s="94"/>
      <c r="G38" s="94"/>
      <c r="H38" s="94"/>
      <c r="I38" s="95"/>
      <c r="J38" s="94"/>
      <c r="K38" s="94"/>
      <c r="L38" s="94"/>
      <c r="M38" s="94"/>
      <c r="N38" s="96"/>
      <c r="O38" s="160">
        <f t="shared" ref="O38" si="7">SUM(C38:N38)</f>
        <v>0</v>
      </c>
      <c r="P38" s="152"/>
      <c r="Q38" s="154" t="s">
        <v>110</v>
      </c>
      <c r="R38" s="156">
        <f t="shared" ref="R38" si="8">IF(Q38="ja",P38,0)</f>
        <v>0</v>
      </c>
      <c r="S38" s="158">
        <f t="shared" ref="S38" si="9">IF(Q38="ja",(COUNTIF(C38:N38,"&lt;&gt;")/12),0)</f>
        <v>0</v>
      </c>
    </row>
    <row r="39" spans="1:19" ht="15.75" thickBot="1">
      <c r="A39" s="144" t="s">
        <v>135</v>
      </c>
      <c r="B39" s="145"/>
      <c r="C39" s="97"/>
      <c r="D39" s="98"/>
      <c r="E39" s="99"/>
      <c r="F39" s="99"/>
      <c r="G39" s="98"/>
      <c r="H39" s="99"/>
      <c r="I39" s="89"/>
      <c r="J39" s="98"/>
      <c r="K39" s="98"/>
      <c r="L39" s="98"/>
      <c r="M39" s="98"/>
      <c r="N39" s="100"/>
      <c r="O39" s="161"/>
      <c r="P39" s="153"/>
      <c r="Q39" s="155"/>
      <c r="R39" s="157"/>
      <c r="S39" s="159"/>
    </row>
    <row r="40" spans="1:19">
      <c r="A40" s="91" t="s">
        <v>134</v>
      </c>
      <c r="B40" s="92">
        <v>5</v>
      </c>
      <c r="C40" s="93"/>
      <c r="D40" s="94"/>
      <c r="E40" s="94"/>
      <c r="F40" s="94"/>
      <c r="G40" s="94"/>
      <c r="H40" s="94"/>
      <c r="I40" s="95"/>
      <c r="J40" s="94"/>
      <c r="K40" s="94"/>
      <c r="L40" s="94"/>
      <c r="M40" s="94"/>
      <c r="N40" s="96"/>
      <c r="O40" s="160">
        <f t="shared" ref="O40" si="10">SUM(C40:N40)</f>
        <v>0</v>
      </c>
      <c r="P40" s="152"/>
      <c r="Q40" s="154" t="s">
        <v>110</v>
      </c>
      <c r="R40" s="156">
        <f t="shared" ref="R40" si="11">IF(Q40="ja",P40,0)</f>
        <v>0</v>
      </c>
      <c r="S40" s="158">
        <f t="shared" ref="S40" si="12">IF(Q40="ja",(COUNTIF(C40:N40,"&lt;&gt;")/12),0)</f>
        <v>0</v>
      </c>
    </row>
    <row r="41" spans="1:19" ht="15.75" thickBot="1">
      <c r="A41" s="144" t="s">
        <v>135</v>
      </c>
      <c r="B41" s="145"/>
      <c r="C41" s="97"/>
      <c r="D41" s="98"/>
      <c r="E41" s="88"/>
      <c r="F41" s="99"/>
      <c r="G41" s="98"/>
      <c r="H41" s="99"/>
      <c r="I41" s="89"/>
      <c r="J41" s="98"/>
      <c r="K41" s="98"/>
      <c r="L41" s="98"/>
      <c r="M41" s="98"/>
      <c r="N41" s="100"/>
      <c r="O41" s="161"/>
      <c r="P41" s="153"/>
      <c r="Q41" s="155"/>
      <c r="R41" s="157"/>
      <c r="S41" s="159"/>
    </row>
    <row r="42" spans="1:19">
      <c r="A42" s="91" t="s">
        <v>134</v>
      </c>
      <c r="B42" s="92">
        <v>6</v>
      </c>
      <c r="C42" s="101"/>
      <c r="D42" s="102"/>
      <c r="E42" s="103"/>
      <c r="F42" s="94"/>
      <c r="G42" s="102"/>
      <c r="H42" s="94"/>
      <c r="I42" s="104"/>
      <c r="J42" s="102"/>
      <c r="K42" s="102"/>
      <c r="L42" s="102"/>
      <c r="M42" s="102"/>
      <c r="N42" s="105"/>
      <c r="O42" s="160">
        <f t="shared" ref="O42" si="13">SUM(C42:N42)</f>
        <v>0</v>
      </c>
      <c r="P42" s="152"/>
      <c r="Q42" s="154" t="s">
        <v>110</v>
      </c>
      <c r="R42" s="156">
        <f t="shared" ref="R42" si="14">IF(Q42="ja",P42,0)</f>
        <v>0</v>
      </c>
      <c r="S42" s="158">
        <f t="shared" ref="S42" si="15">IF(Q42="ja",(COUNTIF(C42:N42,"&lt;&gt;")/12),0)</f>
        <v>0</v>
      </c>
    </row>
    <row r="43" spans="1:19" ht="15.75" thickBot="1">
      <c r="A43" s="144" t="s">
        <v>135</v>
      </c>
      <c r="B43" s="145"/>
      <c r="C43" s="97"/>
      <c r="D43" s="98"/>
      <c r="E43" s="88"/>
      <c r="F43" s="99"/>
      <c r="G43" s="98"/>
      <c r="H43" s="99"/>
      <c r="I43" s="89"/>
      <c r="J43" s="98"/>
      <c r="K43" s="98"/>
      <c r="L43" s="98"/>
      <c r="M43" s="98"/>
      <c r="N43" s="100"/>
      <c r="O43" s="161"/>
      <c r="P43" s="153"/>
      <c r="Q43" s="155"/>
      <c r="R43" s="157"/>
      <c r="S43" s="159"/>
    </row>
    <row r="44" spans="1:19">
      <c r="A44" s="91" t="s">
        <v>134</v>
      </c>
      <c r="B44" s="92">
        <v>7</v>
      </c>
      <c r="C44" s="101"/>
      <c r="D44" s="102"/>
      <c r="E44" s="103"/>
      <c r="F44" s="94"/>
      <c r="G44" s="102"/>
      <c r="H44" s="94"/>
      <c r="I44" s="104"/>
      <c r="J44" s="102"/>
      <c r="K44" s="102"/>
      <c r="L44" s="102"/>
      <c r="M44" s="102"/>
      <c r="N44" s="105"/>
      <c r="O44" s="160">
        <f t="shared" ref="O44" si="16">SUM(C44:N44)</f>
        <v>0</v>
      </c>
      <c r="P44" s="152"/>
      <c r="Q44" s="154" t="s">
        <v>110</v>
      </c>
      <c r="R44" s="156">
        <f t="shared" ref="R44" si="17">IF(Q44="ja",P44,0)</f>
        <v>0</v>
      </c>
      <c r="S44" s="158">
        <f t="shared" ref="S44" si="18">IF(Q44="ja",(COUNTIF(C44:N44,"&lt;&gt;")/12),0)</f>
        <v>0</v>
      </c>
    </row>
    <row r="45" spans="1:19" ht="15.75" thickBot="1">
      <c r="A45" s="144" t="s">
        <v>135</v>
      </c>
      <c r="B45" s="145"/>
      <c r="C45" s="97"/>
      <c r="D45" s="98"/>
      <c r="E45" s="88"/>
      <c r="F45" s="99"/>
      <c r="G45" s="98"/>
      <c r="H45" s="99"/>
      <c r="I45" s="89"/>
      <c r="J45" s="98"/>
      <c r="K45" s="98"/>
      <c r="L45" s="98"/>
      <c r="M45" s="98"/>
      <c r="N45" s="100"/>
      <c r="O45" s="161"/>
      <c r="P45" s="153"/>
      <c r="Q45" s="155"/>
      <c r="R45" s="157"/>
      <c r="S45" s="159"/>
    </row>
    <row r="46" spans="1:19">
      <c r="A46" s="91" t="s">
        <v>134</v>
      </c>
      <c r="B46" s="92">
        <v>8</v>
      </c>
      <c r="C46" s="101"/>
      <c r="D46" s="102"/>
      <c r="E46" s="103"/>
      <c r="F46" s="94"/>
      <c r="G46" s="102"/>
      <c r="H46" s="94"/>
      <c r="I46" s="104"/>
      <c r="J46" s="102"/>
      <c r="K46" s="102"/>
      <c r="L46" s="102"/>
      <c r="M46" s="102"/>
      <c r="N46" s="105"/>
      <c r="O46" s="160">
        <f t="shared" ref="O46" si="19">SUM(C46:N46)</f>
        <v>0</v>
      </c>
      <c r="P46" s="152"/>
      <c r="Q46" s="154" t="s">
        <v>110</v>
      </c>
      <c r="R46" s="156">
        <f t="shared" ref="R46" si="20">IF(Q46="ja",P46,0)</f>
        <v>0</v>
      </c>
      <c r="S46" s="158">
        <f t="shared" ref="S46" si="21">IF(Q46="ja",(COUNTIF(C46:N46,"&lt;&gt;")/12),0)</f>
        <v>0</v>
      </c>
    </row>
    <row r="47" spans="1:19" ht="15.75" thickBot="1">
      <c r="A47" s="144" t="s">
        <v>135</v>
      </c>
      <c r="B47" s="145"/>
      <c r="C47" s="97"/>
      <c r="D47" s="98"/>
      <c r="E47" s="88"/>
      <c r="F47" s="99"/>
      <c r="G47" s="98"/>
      <c r="H47" s="99"/>
      <c r="I47" s="89"/>
      <c r="J47" s="98"/>
      <c r="K47" s="98"/>
      <c r="L47" s="98"/>
      <c r="M47" s="98"/>
      <c r="N47" s="100"/>
      <c r="O47" s="161"/>
      <c r="P47" s="153"/>
      <c r="Q47" s="155"/>
      <c r="R47" s="157"/>
      <c r="S47" s="159"/>
    </row>
    <row r="48" spans="1:19">
      <c r="A48" s="91" t="s">
        <v>134</v>
      </c>
      <c r="B48" s="92">
        <v>9</v>
      </c>
      <c r="C48" s="101"/>
      <c r="D48" s="102"/>
      <c r="E48" s="94"/>
      <c r="F48" s="94"/>
      <c r="G48" s="102"/>
      <c r="H48" s="94"/>
      <c r="I48" s="104"/>
      <c r="J48" s="102"/>
      <c r="K48" s="102"/>
      <c r="L48" s="102"/>
      <c r="M48" s="102"/>
      <c r="N48" s="105"/>
      <c r="O48" s="160">
        <f t="shared" ref="O48" si="22">SUM(C48:N48)</f>
        <v>0</v>
      </c>
      <c r="P48" s="152"/>
      <c r="Q48" s="154" t="s">
        <v>110</v>
      </c>
      <c r="R48" s="156">
        <f t="shared" ref="R48" si="23">IF(Q48="ja",P48,0)</f>
        <v>0</v>
      </c>
      <c r="S48" s="158">
        <f t="shared" ref="S48" si="24">IF(Q48="ja",(COUNTIF(C48:N48,"&lt;&gt;")/12),0)</f>
        <v>0</v>
      </c>
    </row>
    <row r="49" spans="1:19" ht="15.75" thickBot="1">
      <c r="A49" s="144" t="s">
        <v>135</v>
      </c>
      <c r="B49" s="145"/>
      <c r="C49" s="97"/>
      <c r="D49" s="98"/>
      <c r="E49" s="99"/>
      <c r="F49" s="99"/>
      <c r="G49" s="98"/>
      <c r="H49" s="99"/>
      <c r="I49" s="89"/>
      <c r="J49" s="98"/>
      <c r="K49" s="98"/>
      <c r="L49" s="98"/>
      <c r="M49" s="98"/>
      <c r="N49" s="100"/>
      <c r="O49" s="161"/>
      <c r="P49" s="153"/>
      <c r="Q49" s="155"/>
      <c r="R49" s="157"/>
      <c r="S49" s="159"/>
    </row>
    <row r="50" spans="1:19">
      <c r="A50" s="91" t="s">
        <v>134</v>
      </c>
      <c r="B50" s="92">
        <v>10</v>
      </c>
      <c r="C50" s="101"/>
      <c r="D50" s="102"/>
      <c r="E50" s="94"/>
      <c r="F50" s="94"/>
      <c r="G50" s="102"/>
      <c r="H50" s="94"/>
      <c r="I50" s="104"/>
      <c r="J50" s="102"/>
      <c r="K50" s="102"/>
      <c r="L50" s="102"/>
      <c r="M50" s="102"/>
      <c r="N50" s="105"/>
      <c r="O50" s="160">
        <f t="shared" ref="O50" si="25">SUM(C50:N50)</f>
        <v>0</v>
      </c>
      <c r="P50" s="152"/>
      <c r="Q50" s="154" t="s">
        <v>110</v>
      </c>
      <c r="R50" s="156">
        <f t="shared" ref="R50" si="26">IF(Q50="ja",P50,0)</f>
        <v>0</v>
      </c>
      <c r="S50" s="158">
        <f t="shared" ref="S50" si="27">IF(Q50="ja",(COUNTIF(C50:N50,"&lt;&gt;")/12),0)</f>
        <v>0</v>
      </c>
    </row>
    <row r="51" spans="1:19" ht="15.75" thickBot="1">
      <c r="A51" s="144" t="s">
        <v>135</v>
      </c>
      <c r="B51" s="145"/>
      <c r="C51" s="97"/>
      <c r="D51" s="98"/>
      <c r="E51" s="99"/>
      <c r="F51" s="99"/>
      <c r="G51" s="98"/>
      <c r="H51" s="99"/>
      <c r="I51" s="89"/>
      <c r="J51" s="98"/>
      <c r="K51" s="98"/>
      <c r="L51" s="98"/>
      <c r="M51" s="98"/>
      <c r="N51" s="100"/>
      <c r="O51" s="161"/>
      <c r="P51" s="153"/>
      <c r="Q51" s="155"/>
      <c r="R51" s="157"/>
      <c r="S51" s="159"/>
    </row>
    <row r="52" spans="1:19">
      <c r="A52" s="91" t="s">
        <v>134</v>
      </c>
      <c r="B52" s="92">
        <v>11</v>
      </c>
      <c r="C52" s="101"/>
      <c r="D52" s="102"/>
      <c r="E52" s="94"/>
      <c r="F52" s="94"/>
      <c r="G52" s="102"/>
      <c r="H52" s="94"/>
      <c r="I52" s="104"/>
      <c r="J52" s="102"/>
      <c r="K52" s="102"/>
      <c r="L52" s="102"/>
      <c r="M52" s="102"/>
      <c r="N52" s="105"/>
      <c r="O52" s="160">
        <f t="shared" ref="O52" si="28">SUM(C52:N52)</f>
        <v>0</v>
      </c>
      <c r="P52" s="152"/>
      <c r="Q52" s="154" t="s">
        <v>110</v>
      </c>
      <c r="R52" s="156">
        <f t="shared" ref="R52" si="29">IF(Q52="ja",P52,0)</f>
        <v>0</v>
      </c>
      <c r="S52" s="158">
        <f t="shared" ref="S52" si="30">IF(Q52="ja",(COUNTIF(C52:N52,"&lt;&gt;")/12),0)</f>
        <v>0</v>
      </c>
    </row>
    <row r="53" spans="1:19" ht="15.75" thickBot="1">
      <c r="A53" s="144" t="s">
        <v>135</v>
      </c>
      <c r="B53" s="145"/>
      <c r="C53" s="97"/>
      <c r="D53" s="98"/>
      <c r="E53" s="99"/>
      <c r="F53" s="99"/>
      <c r="G53" s="98"/>
      <c r="H53" s="99"/>
      <c r="I53" s="89"/>
      <c r="J53" s="98"/>
      <c r="K53" s="98"/>
      <c r="L53" s="98"/>
      <c r="M53" s="98"/>
      <c r="N53" s="100"/>
      <c r="O53" s="161"/>
      <c r="P53" s="153"/>
      <c r="Q53" s="155"/>
      <c r="R53" s="157"/>
      <c r="S53" s="159"/>
    </row>
    <row r="54" spans="1:19">
      <c r="A54" s="91" t="s">
        <v>134</v>
      </c>
      <c r="B54" s="92">
        <v>12</v>
      </c>
      <c r="C54" s="101"/>
      <c r="D54" s="102"/>
      <c r="E54" s="94"/>
      <c r="F54" s="94"/>
      <c r="G54" s="102"/>
      <c r="H54" s="94"/>
      <c r="I54" s="104"/>
      <c r="J54" s="102"/>
      <c r="K54" s="102"/>
      <c r="L54" s="102"/>
      <c r="M54" s="102"/>
      <c r="N54" s="105"/>
      <c r="O54" s="160">
        <f t="shared" ref="O54" si="31">SUM(C54:N54)</f>
        <v>0</v>
      </c>
      <c r="P54" s="152"/>
      <c r="Q54" s="154" t="s">
        <v>110</v>
      </c>
      <c r="R54" s="156">
        <f t="shared" ref="R54" si="32">IF(Q54="ja",P54,0)</f>
        <v>0</v>
      </c>
      <c r="S54" s="158">
        <f t="shared" ref="S54" si="33">IF(Q54="ja",(COUNTIF(C54:N54,"&lt;&gt;")/12),0)</f>
        <v>0</v>
      </c>
    </row>
    <row r="55" spans="1:19" ht="15.75" thickBot="1">
      <c r="A55" s="144" t="s">
        <v>135</v>
      </c>
      <c r="B55" s="145"/>
      <c r="C55" s="97"/>
      <c r="D55" s="98"/>
      <c r="E55" s="99"/>
      <c r="F55" s="99"/>
      <c r="G55" s="98"/>
      <c r="H55" s="99"/>
      <c r="I55" s="89"/>
      <c r="J55" s="98"/>
      <c r="K55" s="98"/>
      <c r="L55" s="98"/>
      <c r="M55" s="98"/>
      <c r="N55" s="100"/>
      <c r="O55" s="161"/>
      <c r="P55" s="153"/>
      <c r="Q55" s="155"/>
      <c r="R55" s="157"/>
      <c r="S55" s="159"/>
    </row>
    <row r="56" spans="1:19">
      <c r="A56" s="91" t="s">
        <v>134</v>
      </c>
      <c r="B56" s="92">
        <v>13</v>
      </c>
      <c r="C56" s="101"/>
      <c r="D56" s="102"/>
      <c r="E56" s="94"/>
      <c r="F56" s="94"/>
      <c r="G56" s="102"/>
      <c r="H56" s="94"/>
      <c r="I56" s="104"/>
      <c r="J56" s="102"/>
      <c r="K56" s="102"/>
      <c r="L56" s="102"/>
      <c r="M56" s="102"/>
      <c r="N56" s="105"/>
      <c r="O56" s="160">
        <f t="shared" ref="O56" si="34">SUM(C56:N56)</f>
        <v>0</v>
      </c>
      <c r="P56" s="152"/>
      <c r="Q56" s="154" t="s">
        <v>110</v>
      </c>
      <c r="R56" s="156">
        <f t="shared" ref="R56" si="35">IF(Q56="ja",P56,0)</f>
        <v>0</v>
      </c>
      <c r="S56" s="158">
        <f t="shared" ref="S56" si="36">IF(Q56="ja",(COUNTIF(C56:N56,"&lt;&gt;")/12),0)</f>
        <v>0</v>
      </c>
    </row>
    <row r="57" spans="1:19" ht="15.75" thickBot="1">
      <c r="A57" s="144" t="s">
        <v>135</v>
      </c>
      <c r="B57" s="145"/>
      <c r="C57" s="97"/>
      <c r="D57" s="98"/>
      <c r="E57" s="99"/>
      <c r="F57" s="99"/>
      <c r="G57" s="98"/>
      <c r="H57" s="99"/>
      <c r="I57" s="89"/>
      <c r="J57" s="98"/>
      <c r="K57" s="98"/>
      <c r="L57" s="98"/>
      <c r="M57" s="98"/>
      <c r="N57" s="100"/>
      <c r="O57" s="161"/>
      <c r="P57" s="153"/>
      <c r="Q57" s="155"/>
      <c r="R57" s="157"/>
      <c r="S57" s="159"/>
    </row>
    <row r="58" spans="1:19">
      <c r="A58" s="91" t="s">
        <v>134</v>
      </c>
      <c r="B58" s="92">
        <v>14</v>
      </c>
      <c r="C58" s="101"/>
      <c r="D58" s="102"/>
      <c r="E58" s="94"/>
      <c r="F58" s="94"/>
      <c r="G58" s="102"/>
      <c r="H58" s="94"/>
      <c r="I58" s="104"/>
      <c r="J58" s="102"/>
      <c r="K58" s="102"/>
      <c r="L58" s="102"/>
      <c r="M58" s="102"/>
      <c r="N58" s="105"/>
      <c r="O58" s="160">
        <f t="shared" ref="O58" si="37">SUM(C58:N58)</f>
        <v>0</v>
      </c>
      <c r="P58" s="152"/>
      <c r="Q58" s="154" t="s">
        <v>110</v>
      </c>
      <c r="R58" s="156">
        <f t="shared" ref="R58" si="38">IF(Q58="ja",P58,0)</f>
        <v>0</v>
      </c>
      <c r="S58" s="158">
        <f t="shared" ref="S58" si="39">IF(Q58="ja",(COUNTIF(C58:N58,"&lt;&gt;")/12),0)</f>
        <v>0</v>
      </c>
    </row>
    <row r="59" spans="1:19" ht="15.75" thickBot="1">
      <c r="A59" s="144" t="s">
        <v>135</v>
      </c>
      <c r="B59" s="145"/>
      <c r="C59" s="97"/>
      <c r="D59" s="98"/>
      <c r="E59" s="99"/>
      <c r="F59" s="99"/>
      <c r="G59" s="98"/>
      <c r="H59" s="99"/>
      <c r="I59" s="89"/>
      <c r="J59" s="98"/>
      <c r="K59" s="98"/>
      <c r="L59" s="98"/>
      <c r="M59" s="98"/>
      <c r="N59" s="100"/>
      <c r="O59" s="161"/>
      <c r="P59" s="153"/>
      <c r="Q59" s="155"/>
      <c r="R59" s="157"/>
      <c r="S59" s="159"/>
    </row>
    <row r="60" spans="1:19">
      <c r="A60" s="91" t="s">
        <v>134</v>
      </c>
      <c r="B60" s="92">
        <v>15</v>
      </c>
      <c r="C60" s="101"/>
      <c r="D60" s="102"/>
      <c r="E60" s="94"/>
      <c r="F60" s="94"/>
      <c r="G60" s="102"/>
      <c r="H60" s="94"/>
      <c r="I60" s="104"/>
      <c r="J60" s="102"/>
      <c r="K60" s="102"/>
      <c r="L60" s="102"/>
      <c r="M60" s="102"/>
      <c r="N60" s="105"/>
      <c r="O60" s="160">
        <f t="shared" ref="O60" si="40">SUM(C60:N60)</f>
        <v>0</v>
      </c>
      <c r="P60" s="152"/>
      <c r="Q60" s="154" t="s">
        <v>110</v>
      </c>
      <c r="R60" s="156">
        <f t="shared" ref="R60" si="41">IF(Q60="ja",P60,0)</f>
        <v>0</v>
      </c>
      <c r="S60" s="158">
        <f t="shared" ref="S60" si="42">IF(Q60="ja",(COUNTIF(C60:N60,"&lt;&gt;")/12),0)</f>
        <v>0</v>
      </c>
    </row>
    <row r="61" spans="1:19" ht="15.75" thickBot="1">
      <c r="A61" s="144" t="s">
        <v>135</v>
      </c>
      <c r="B61" s="145"/>
      <c r="C61" s="97"/>
      <c r="D61" s="98"/>
      <c r="E61" s="99"/>
      <c r="F61" s="99"/>
      <c r="G61" s="98"/>
      <c r="H61" s="99"/>
      <c r="I61" s="89"/>
      <c r="J61" s="98"/>
      <c r="K61" s="98"/>
      <c r="L61" s="98"/>
      <c r="M61" s="98"/>
      <c r="N61" s="100"/>
      <c r="O61" s="161"/>
      <c r="P61" s="153"/>
      <c r="Q61" s="155"/>
      <c r="R61" s="157"/>
      <c r="S61" s="159"/>
    </row>
    <row r="62" spans="1:19">
      <c r="A62" s="91" t="s">
        <v>134</v>
      </c>
      <c r="B62" s="92">
        <v>16</v>
      </c>
      <c r="C62" s="101"/>
      <c r="D62" s="102"/>
      <c r="E62" s="94"/>
      <c r="F62" s="94"/>
      <c r="G62" s="102"/>
      <c r="H62" s="94"/>
      <c r="I62" s="104"/>
      <c r="J62" s="102"/>
      <c r="K62" s="102"/>
      <c r="L62" s="102"/>
      <c r="M62" s="102"/>
      <c r="N62" s="105"/>
      <c r="O62" s="160">
        <f t="shared" ref="O62" si="43">SUM(C62:N62)</f>
        <v>0</v>
      </c>
      <c r="P62" s="152"/>
      <c r="Q62" s="154" t="s">
        <v>110</v>
      </c>
      <c r="R62" s="156">
        <f t="shared" ref="R62" si="44">IF(Q62="ja",P62,0)</f>
        <v>0</v>
      </c>
      <c r="S62" s="158">
        <f t="shared" ref="S62" si="45">IF(Q62="ja",(COUNTIF(C62:N62,"&lt;&gt;")/12),0)</f>
        <v>0</v>
      </c>
    </row>
    <row r="63" spans="1:19" ht="15.75" thickBot="1">
      <c r="A63" s="144" t="s">
        <v>135</v>
      </c>
      <c r="B63" s="145"/>
      <c r="C63" s="97"/>
      <c r="D63" s="98"/>
      <c r="E63" s="99"/>
      <c r="F63" s="99"/>
      <c r="G63" s="98"/>
      <c r="H63" s="99"/>
      <c r="I63" s="89"/>
      <c r="J63" s="98"/>
      <c r="K63" s="98"/>
      <c r="L63" s="98"/>
      <c r="M63" s="98"/>
      <c r="N63" s="100"/>
      <c r="O63" s="161"/>
      <c r="P63" s="153"/>
      <c r="Q63" s="155"/>
      <c r="R63" s="157"/>
      <c r="S63" s="159"/>
    </row>
    <row r="64" spans="1:19">
      <c r="A64" s="91" t="s">
        <v>134</v>
      </c>
      <c r="B64" s="92">
        <v>17</v>
      </c>
      <c r="C64" s="101"/>
      <c r="D64" s="102"/>
      <c r="E64" s="94"/>
      <c r="F64" s="94"/>
      <c r="G64" s="102"/>
      <c r="H64" s="94"/>
      <c r="I64" s="104"/>
      <c r="J64" s="102"/>
      <c r="K64" s="102"/>
      <c r="L64" s="102"/>
      <c r="M64" s="102"/>
      <c r="N64" s="105"/>
      <c r="O64" s="160">
        <f t="shared" ref="O64" si="46">SUM(C64:N64)</f>
        <v>0</v>
      </c>
      <c r="P64" s="152"/>
      <c r="Q64" s="154" t="s">
        <v>110</v>
      </c>
      <c r="R64" s="156">
        <f t="shared" ref="R64" si="47">IF(Q64="ja",P64,0)</f>
        <v>0</v>
      </c>
      <c r="S64" s="158">
        <f t="shared" ref="S64" si="48">IF(Q64="ja",(COUNTIF(C64:N64,"&lt;&gt;")/12),0)</f>
        <v>0</v>
      </c>
    </row>
    <row r="65" spans="1:19" ht="15.75" thickBot="1">
      <c r="A65" s="144" t="s">
        <v>135</v>
      </c>
      <c r="B65" s="145"/>
      <c r="C65" s="97"/>
      <c r="D65" s="98"/>
      <c r="E65" s="99"/>
      <c r="F65" s="99"/>
      <c r="G65" s="98"/>
      <c r="H65" s="99"/>
      <c r="I65" s="89"/>
      <c r="J65" s="98"/>
      <c r="K65" s="98"/>
      <c r="L65" s="98"/>
      <c r="M65" s="98"/>
      <c r="N65" s="100"/>
      <c r="O65" s="161"/>
      <c r="P65" s="153"/>
      <c r="Q65" s="155"/>
      <c r="R65" s="157"/>
      <c r="S65" s="159"/>
    </row>
    <row r="66" spans="1:19">
      <c r="A66" s="91" t="s">
        <v>134</v>
      </c>
      <c r="B66" s="92">
        <v>18</v>
      </c>
      <c r="C66" s="101"/>
      <c r="D66" s="102"/>
      <c r="E66" s="94"/>
      <c r="F66" s="94"/>
      <c r="G66" s="102"/>
      <c r="H66" s="94"/>
      <c r="I66" s="104"/>
      <c r="J66" s="102"/>
      <c r="K66" s="102"/>
      <c r="L66" s="102"/>
      <c r="M66" s="102"/>
      <c r="N66" s="105"/>
      <c r="O66" s="160">
        <f t="shared" ref="O66" si="49">SUM(C66:N66)</f>
        <v>0</v>
      </c>
      <c r="P66" s="152"/>
      <c r="Q66" s="154" t="s">
        <v>110</v>
      </c>
      <c r="R66" s="156">
        <f t="shared" ref="R66" si="50">IF(Q66="ja",P66,0)</f>
        <v>0</v>
      </c>
      <c r="S66" s="158">
        <f t="shared" ref="S66" si="51">IF(Q66="ja",(COUNTIF(C66:N66,"&lt;&gt;")/12),0)</f>
        <v>0</v>
      </c>
    </row>
    <row r="67" spans="1:19" ht="15.75" thickBot="1">
      <c r="A67" s="144" t="s">
        <v>135</v>
      </c>
      <c r="B67" s="145"/>
      <c r="C67" s="97"/>
      <c r="D67" s="98"/>
      <c r="E67" s="99"/>
      <c r="F67" s="99"/>
      <c r="G67" s="98"/>
      <c r="H67" s="99"/>
      <c r="I67" s="89"/>
      <c r="J67" s="98"/>
      <c r="K67" s="98"/>
      <c r="L67" s="98"/>
      <c r="M67" s="98"/>
      <c r="N67" s="100"/>
      <c r="O67" s="161"/>
      <c r="P67" s="153"/>
      <c r="Q67" s="155"/>
      <c r="R67" s="157"/>
      <c r="S67" s="159"/>
    </row>
    <row r="68" spans="1:19">
      <c r="A68" s="91" t="s">
        <v>134</v>
      </c>
      <c r="B68" s="92">
        <v>19</v>
      </c>
      <c r="C68" s="101"/>
      <c r="D68" s="102"/>
      <c r="E68" s="94"/>
      <c r="F68" s="94"/>
      <c r="G68" s="102"/>
      <c r="H68" s="94"/>
      <c r="I68" s="104"/>
      <c r="J68" s="102"/>
      <c r="K68" s="102"/>
      <c r="L68" s="102"/>
      <c r="M68" s="102"/>
      <c r="N68" s="105"/>
      <c r="O68" s="160">
        <f t="shared" ref="O68" si="52">SUM(C68:N68)</f>
        <v>0</v>
      </c>
      <c r="P68" s="152"/>
      <c r="Q68" s="154" t="s">
        <v>110</v>
      </c>
      <c r="R68" s="156">
        <f t="shared" ref="R68" si="53">IF(Q68="ja",P68,0)</f>
        <v>0</v>
      </c>
      <c r="S68" s="158">
        <f t="shared" ref="S68" si="54">IF(Q68="ja",(COUNTIF(C68:N68,"&lt;&gt;")/12),0)</f>
        <v>0</v>
      </c>
    </row>
    <row r="69" spans="1:19" ht="15.75" thickBot="1">
      <c r="A69" s="144" t="s">
        <v>135</v>
      </c>
      <c r="B69" s="145"/>
      <c r="C69" s="97"/>
      <c r="D69" s="98"/>
      <c r="E69" s="99"/>
      <c r="F69" s="99"/>
      <c r="G69" s="98"/>
      <c r="H69" s="99"/>
      <c r="I69" s="89"/>
      <c r="J69" s="98"/>
      <c r="K69" s="98"/>
      <c r="L69" s="98"/>
      <c r="M69" s="98"/>
      <c r="N69" s="100"/>
      <c r="O69" s="161"/>
      <c r="P69" s="153"/>
      <c r="Q69" s="155"/>
      <c r="R69" s="157"/>
      <c r="S69" s="159"/>
    </row>
    <row r="70" spans="1:19">
      <c r="A70" s="91" t="s">
        <v>134</v>
      </c>
      <c r="B70" s="92">
        <v>20</v>
      </c>
      <c r="C70" s="101"/>
      <c r="D70" s="102"/>
      <c r="E70" s="94"/>
      <c r="F70" s="94"/>
      <c r="G70" s="102"/>
      <c r="H70" s="94"/>
      <c r="I70" s="104"/>
      <c r="J70" s="102"/>
      <c r="K70" s="102"/>
      <c r="L70" s="102"/>
      <c r="M70" s="102"/>
      <c r="N70" s="105"/>
      <c r="O70" s="160">
        <f t="shared" ref="O70" si="55">SUM(C70:N70)</f>
        <v>0</v>
      </c>
      <c r="P70" s="152"/>
      <c r="Q70" s="154" t="s">
        <v>110</v>
      </c>
      <c r="R70" s="156">
        <f t="shared" ref="R70" si="56">IF(Q70="ja",P70,0)</f>
        <v>0</v>
      </c>
      <c r="S70" s="158">
        <f t="shared" ref="S70" si="57">IF(Q70="ja",(COUNTIF(C70:N70,"&lt;&gt;")/12),0)</f>
        <v>0</v>
      </c>
    </row>
    <row r="71" spans="1:19" ht="15.75" thickBot="1">
      <c r="A71" s="144" t="s">
        <v>135</v>
      </c>
      <c r="B71" s="145"/>
      <c r="C71" s="97"/>
      <c r="D71" s="98"/>
      <c r="E71" s="99"/>
      <c r="F71" s="99"/>
      <c r="G71" s="98"/>
      <c r="H71" s="99"/>
      <c r="I71" s="89"/>
      <c r="J71" s="98"/>
      <c r="K71" s="98"/>
      <c r="L71" s="98"/>
      <c r="M71" s="98"/>
      <c r="N71" s="100"/>
      <c r="O71" s="161"/>
      <c r="P71" s="153"/>
      <c r="Q71" s="155"/>
      <c r="R71" s="157"/>
      <c r="S71" s="159"/>
    </row>
    <row r="72" spans="1:19" hidden="1">
      <c r="A72" s="91" t="s">
        <v>134</v>
      </c>
      <c r="B72" s="92">
        <v>21</v>
      </c>
      <c r="C72" s="101"/>
      <c r="D72" s="102"/>
      <c r="E72" s="94"/>
      <c r="F72" s="94"/>
      <c r="G72" s="102"/>
      <c r="H72" s="94"/>
      <c r="I72" s="104"/>
      <c r="J72" s="102"/>
      <c r="K72" s="102"/>
      <c r="L72" s="102"/>
      <c r="M72" s="102"/>
      <c r="N72" s="105"/>
      <c r="O72" s="160">
        <f t="shared" ref="O72" si="58">SUM(C72:N72)</f>
        <v>0</v>
      </c>
      <c r="P72" s="152"/>
      <c r="Q72" s="154" t="s">
        <v>110</v>
      </c>
      <c r="R72" s="156">
        <f t="shared" ref="R72" si="59">IF(Q72="ja",P72,0)</f>
        <v>0</v>
      </c>
      <c r="S72" s="158">
        <f t="shared" ref="S72" si="60">IF(Q72="ja",(COUNTIF(C72:N72,"&lt;&gt;")/12),0)</f>
        <v>0</v>
      </c>
    </row>
    <row r="73" spans="1:19" ht="15.75" hidden="1" thickBot="1">
      <c r="A73" s="144" t="s">
        <v>135</v>
      </c>
      <c r="B73" s="145"/>
      <c r="C73" s="97"/>
      <c r="D73" s="98"/>
      <c r="E73" s="99"/>
      <c r="F73" s="99"/>
      <c r="G73" s="98"/>
      <c r="H73" s="99"/>
      <c r="I73" s="89"/>
      <c r="J73" s="98"/>
      <c r="K73" s="98"/>
      <c r="L73" s="98"/>
      <c r="M73" s="98"/>
      <c r="N73" s="100"/>
      <c r="O73" s="161"/>
      <c r="P73" s="153"/>
      <c r="Q73" s="155"/>
      <c r="R73" s="157"/>
      <c r="S73" s="159"/>
    </row>
    <row r="74" spans="1:19" hidden="1">
      <c r="A74" s="91" t="s">
        <v>134</v>
      </c>
      <c r="B74" s="92">
        <v>22</v>
      </c>
      <c r="C74" s="101"/>
      <c r="D74" s="102"/>
      <c r="E74" s="94"/>
      <c r="F74" s="94"/>
      <c r="G74" s="102"/>
      <c r="H74" s="94"/>
      <c r="I74" s="104"/>
      <c r="J74" s="102"/>
      <c r="K74" s="102"/>
      <c r="L74" s="102"/>
      <c r="M74" s="102"/>
      <c r="N74" s="105"/>
      <c r="O74" s="160">
        <f t="shared" ref="O74" si="61">SUM(C74:N74)</f>
        <v>0</v>
      </c>
      <c r="P74" s="152"/>
      <c r="Q74" s="154" t="s">
        <v>110</v>
      </c>
      <c r="R74" s="156">
        <f t="shared" ref="R74" si="62">IF(Q74="ja",P74,0)</f>
        <v>0</v>
      </c>
      <c r="S74" s="158">
        <f t="shared" ref="S74" si="63">IF(Q74="ja",(COUNTIF(C74:N74,"&lt;&gt;")/12),0)</f>
        <v>0</v>
      </c>
    </row>
    <row r="75" spans="1:19" ht="15.75" hidden="1" thickBot="1">
      <c r="A75" s="144" t="s">
        <v>135</v>
      </c>
      <c r="B75" s="145"/>
      <c r="C75" s="97"/>
      <c r="D75" s="98"/>
      <c r="E75" s="99"/>
      <c r="F75" s="99"/>
      <c r="G75" s="98"/>
      <c r="H75" s="99"/>
      <c r="I75" s="89"/>
      <c r="J75" s="98"/>
      <c r="K75" s="98"/>
      <c r="L75" s="98"/>
      <c r="M75" s="98"/>
      <c r="N75" s="100"/>
      <c r="O75" s="161"/>
      <c r="P75" s="153"/>
      <c r="Q75" s="155"/>
      <c r="R75" s="157"/>
      <c r="S75" s="159"/>
    </row>
    <row r="76" spans="1:19" hidden="1">
      <c r="A76" s="91" t="s">
        <v>134</v>
      </c>
      <c r="B76" s="92">
        <v>23</v>
      </c>
      <c r="C76" s="101"/>
      <c r="D76" s="102"/>
      <c r="E76" s="94"/>
      <c r="F76" s="94"/>
      <c r="G76" s="102"/>
      <c r="H76" s="94"/>
      <c r="I76" s="104"/>
      <c r="J76" s="102"/>
      <c r="K76" s="102"/>
      <c r="L76" s="102"/>
      <c r="M76" s="102"/>
      <c r="N76" s="105"/>
      <c r="O76" s="160">
        <f t="shared" ref="O76" si="64">SUM(C76:N76)</f>
        <v>0</v>
      </c>
      <c r="P76" s="152"/>
      <c r="Q76" s="154" t="s">
        <v>110</v>
      </c>
      <c r="R76" s="156">
        <f t="shared" ref="R76" si="65">IF(Q76="ja",P76,0)</f>
        <v>0</v>
      </c>
      <c r="S76" s="158">
        <f t="shared" ref="S76" si="66">IF(Q76="ja",(COUNTIF(C76:N76,"&lt;&gt;")/12),0)</f>
        <v>0</v>
      </c>
    </row>
    <row r="77" spans="1:19" ht="15.75" hidden="1" thickBot="1">
      <c r="A77" s="144" t="s">
        <v>135</v>
      </c>
      <c r="B77" s="145"/>
      <c r="C77" s="97"/>
      <c r="D77" s="98"/>
      <c r="E77" s="99"/>
      <c r="F77" s="99"/>
      <c r="G77" s="98"/>
      <c r="H77" s="99"/>
      <c r="I77" s="89"/>
      <c r="J77" s="98"/>
      <c r="K77" s="98"/>
      <c r="L77" s="98"/>
      <c r="M77" s="98"/>
      <c r="N77" s="100"/>
      <c r="O77" s="161"/>
      <c r="P77" s="153"/>
      <c r="Q77" s="155"/>
      <c r="R77" s="157"/>
      <c r="S77" s="159"/>
    </row>
    <row r="78" spans="1:19" hidden="1">
      <c r="A78" s="91" t="s">
        <v>134</v>
      </c>
      <c r="B78" s="92">
        <v>24</v>
      </c>
      <c r="C78" s="101"/>
      <c r="D78" s="102"/>
      <c r="E78" s="94"/>
      <c r="F78" s="94"/>
      <c r="G78" s="102"/>
      <c r="H78" s="94"/>
      <c r="I78" s="104"/>
      <c r="J78" s="102"/>
      <c r="K78" s="102"/>
      <c r="L78" s="102"/>
      <c r="M78" s="102"/>
      <c r="N78" s="105"/>
      <c r="O78" s="160">
        <f t="shared" ref="O78" si="67">SUM(C78:N78)</f>
        <v>0</v>
      </c>
      <c r="P78" s="152"/>
      <c r="Q78" s="154" t="s">
        <v>110</v>
      </c>
      <c r="R78" s="156">
        <f t="shared" ref="R78" si="68">IF(Q78="ja",P78,0)</f>
        <v>0</v>
      </c>
      <c r="S78" s="158">
        <f t="shared" ref="S78" si="69">IF(Q78="ja",(COUNTIF(C78:N78,"&lt;&gt;")/12),0)</f>
        <v>0</v>
      </c>
    </row>
    <row r="79" spans="1:19" ht="15.75" hidden="1" thickBot="1">
      <c r="A79" s="144" t="s">
        <v>135</v>
      </c>
      <c r="B79" s="145"/>
      <c r="C79" s="97"/>
      <c r="D79" s="98"/>
      <c r="E79" s="99"/>
      <c r="F79" s="99"/>
      <c r="G79" s="98"/>
      <c r="H79" s="99"/>
      <c r="I79" s="89"/>
      <c r="J79" s="98"/>
      <c r="K79" s="98"/>
      <c r="L79" s="98"/>
      <c r="M79" s="98"/>
      <c r="N79" s="100"/>
      <c r="O79" s="161"/>
      <c r="P79" s="153"/>
      <c r="Q79" s="155"/>
      <c r="R79" s="157"/>
      <c r="S79" s="159"/>
    </row>
    <row r="80" spans="1:19" hidden="1">
      <c r="A80" s="91" t="s">
        <v>134</v>
      </c>
      <c r="B80" s="92">
        <v>25</v>
      </c>
      <c r="C80" s="101"/>
      <c r="D80" s="102"/>
      <c r="E80" s="94"/>
      <c r="F80" s="94"/>
      <c r="G80" s="102"/>
      <c r="H80" s="94"/>
      <c r="I80" s="104"/>
      <c r="J80" s="102"/>
      <c r="K80" s="102"/>
      <c r="L80" s="102"/>
      <c r="M80" s="102"/>
      <c r="N80" s="105"/>
      <c r="O80" s="160">
        <f t="shared" ref="O80" si="70">SUM(C80:N80)</f>
        <v>0</v>
      </c>
      <c r="P80" s="152"/>
      <c r="Q80" s="154" t="s">
        <v>110</v>
      </c>
      <c r="R80" s="156">
        <f t="shared" ref="R80" si="71">IF(Q80="ja",P80,0)</f>
        <v>0</v>
      </c>
      <c r="S80" s="158">
        <f t="shared" ref="S80" si="72">IF(Q80="ja",(COUNTIF(C80:N80,"&lt;&gt;")/12),0)</f>
        <v>0</v>
      </c>
    </row>
    <row r="81" spans="1:19" ht="15.75" hidden="1" thickBot="1">
      <c r="A81" s="144" t="s">
        <v>135</v>
      </c>
      <c r="B81" s="145"/>
      <c r="C81" s="97"/>
      <c r="D81" s="98"/>
      <c r="E81" s="99"/>
      <c r="F81" s="99"/>
      <c r="G81" s="98"/>
      <c r="H81" s="99"/>
      <c r="I81" s="89"/>
      <c r="J81" s="98"/>
      <c r="K81" s="98"/>
      <c r="L81" s="98"/>
      <c r="M81" s="98"/>
      <c r="N81" s="100"/>
      <c r="O81" s="161"/>
      <c r="P81" s="153"/>
      <c r="Q81" s="155"/>
      <c r="R81" s="157"/>
      <c r="S81" s="159"/>
    </row>
    <row r="82" spans="1:19" hidden="1">
      <c r="A82" s="91" t="s">
        <v>134</v>
      </c>
      <c r="B82" s="92">
        <v>26</v>
      </c>
      <c r="C82" s="101"/>
      <c r="D82" s="102"/>
      <c r="E82" s="94"/>
      <c r="F82" s="94"/>
      <c r="G82" s="102"/>
      <c r="H82" s="94"/>
      <c r="I82" s="104"/>
      <c r="J82" s="102"/>
      <c r="K82" s="102"/>
      <c r="L82" s="102"/>
      <c r="M82" s="102"/>
      <c r="N82" s="105"/>
      <c r="O82" s="160">
        <f t="shared" ref="O82" si="73">SUM(C82:N82)</f>
        <v>0</v>
      </c>
      <c r="P82" s="152"/>
      <c r="Q82" s="154" t="s">
        <v>110</v>
      </c>
      <c r="R82" s="156">
        <f t="shared" ref="R82" si="74">IF(Q82="ja",P82,0)</f>
        <v>0</v>
      </c>
      <c r="S82" s="158">
        <f t="shared" ref="S82" si="75">IF(Q82="ja",(COUNTIF(C82:N82,"&lt;&gt;")/12),0)</f>
        <v>0</v>
      </c>
    </row>
    <row r="83" spans="1:19" ht="15.75" hidden="1" thickBot="1">
      <c r="A83" s="144" t="s">
        <v>135</v>
      </c>
      <c r="B83" s="145"/>
      <c r="C83" s="97"/>
      <c r="D83" s="98"/>
      <c r="E83" s="99"/>
      <c r="F83" s="99"/>
      <c r="G83" s="98"/>
      <c r="H83" s="99"/>
      <c r="I83" s="89"/>
      <c r="J83" s="98"/>
      <c r="K83" s="98"/>
      <c r="L83" s="98"/>
      <c r="M83" s="98"/>
      <c r="N83" s="100"/>
      <c r="O83" s="161"/>
      <c r="P83" s="153"/>
      <c r="Q83" s="155"/>
      <c r="R83" s="157"/>
      <c r="S83" s="159"/>
    </row>
    <row r="84" spans="1:19" hidden="1">
      <c r="A84" s="91" t="s">
        <v>134</v>
      </c>
      <c r="B84" s="92">
        <v>27</v>
      </c>
      <c r="C84" s="101"/>
      <c r="D84" s="102"/>
      <c r="E84" s="94"/>
      <c r="F84" s="94"/>
      <c r="G84" s="102"/>
      <c r="H84" s="94"/>
      <c r="I84" s="104"/>
      <c r="J84" s="102"/>
      <c r="K84" s="102"/>
      <c r="L84" s="102"/>
      <c r="M84" s="102"/>
      <c r="N84" s="105"/>
      <c r="O84" s="160">
        <f t="shared" ref="O84" si="76">SUM(C84:N84)</f>
        <v>0</v>
      </c>
      <c r="P84" s="152"/>
      <c r="Q84" s="154" t="s">
        <v>110</v>
      </c>
      <c r="R84" s="156">
        <f t="shared" ref="R84" si="77">IF(Q84="ja",P84,0)</f>
        <v>0</v>
      </c>
      <c r="S84" s="158">
        <f t="shared" ref="S84" si="78">IF(Q84="ja",(COUNTIF(C84:N84,"&lt;&gt;")/12),0)</f>
        <v>0</v>
      </c>
    </row>
    <row r="85" spans="1:19" ht="15.75" hidden="1" thickBot="1">
      <c r="A85" s="144" t="s">
        <v>135</v>
      </c>
      <c r="B85" s="145"/>
      <c r="C85" s="97"/>
      <c r="D85" s="98"/>
      <c r="E85" s="99"/>
      <c r="F85" s="99"/>
      <c r="G85" s="98"/>
      <c r="H85" s="99"/>
      <c r="I85" s="89"/>
      <c r="J85" s="98"/>
      <c r="K85" s="98"/>
      <c r="L85" s="98"/>
      <c r="M85" s="98"/>
      <c r="N85" s="100"/>
      <c r="O85" s="161"/>
      <c r="P85" s="153"/>
      <c r="Q85" s="155"/>
      <c r="R85" s="157"/>
      <c r="S85" s="159"/>
    </row>
    <row r="86" spans="1:19" hidden="1">
      <c r="A86" s="91" t="s">
        <v>134</v>
      </c>
      <c r="B86" s="92">
        <v>28</v>
      </c>
      <c r="C86" s="101"/>
      <c r="D86" s="102"/>
      <c r="E86" s="94"/>
      <c r="F86" s="94"/>
      <c r="G86" s="102"/>
      <c r="H86" s="94"/>
      <c r="I86" s="104"/>
      <c r="J86" s="102"/>
      <c r="K86" s="102"/>
      <c r="L86" s="102"/>
      <c r="M86" s="102"/>
      <c r="N86" s="105"/>
      <c r="O86" s="160">
        <f t="shared" ref="O86" si="79">SUM(C86:N86)</f>
        <v>0</v>
      </c>
      <c r="P86" s="152"/>
      <c r="Q86" s="154" t="s">
        <v>110</v>
      </c>
      <c r="R86" s="156">
        <f t="shared" ref="R86" si="80">IF(Q86="ja",P86,0)</f>
        <v>0</v>
      </c>
      <c r="S86" s="158">
        <f t="shared" ref="S86" si="81">IF(Q86="ja",(COUNTIF(C86:N86,"&lt;&gt;")/12),0)</f>
        <v>0</v>
      </c>
    </row>
    <row r="87" spans="1:19" ht="15.75" hidden="1" thickBot="1">
      <c r="A87" s="144" t="s">
        <v>135</v>
      </c>
      <c r="B87" s="145"/>
      <c r="C87" s="97"/>
      <c r="D87" s="98"/>
      <c r="E87" s="99"/>
      <c r="F87" s="99"/>
      <c r="G87" s="98"/>
      <c r="H87" s="99"/>
      <c r="I87" s="89"/>
      <c r="J87" s="98"/>
      <c r="K87" s="98"/>
      <c r="L87" s="98"/>
      <c r="M87" s="98"/>
      <c r="N87" s="100"/>
      <c r="O87" s="161"/>
      <c r="P87" s="153"/>
      <c r="Q87" s="155"/>
      <c r="R87" s="157"/>
      <c r="S87" s="159"/>
    </row>
    <row r="88" spans="1:19" hidden="1">
      <c r="A88" s="91" t="s">
        <v>134</v>
      </c>
      <c r="B88" s="92">
        <v>29</v>
      </c>
      <c r="C88" s="101"/>
      <c r="D88" s="102"/>
      <c r="E88" s="94"/>
      <c r="F88" s="94"/>
      <c r="G88" s="102"/>
      <c r="H88" s="94"/>
      <c r="I88" s="104"/>
      <c r="J88" s="102"/>
      <c r="K88" s="102"/>
      <c r="L88" s="102"/>
      <c r="M88" s="102"/>
      <c r="N88" s="105"/>
      <c r="O88" s="160">
        <f t="shared" ref="O88" si="82">SUM(C88:N88)</f>
        <v>0</v>
      </c>
      <c r="P88" s="152"/>
      <c r="Q88" s="154" t="s">
        <v>110</v>
      </c>
      <c r="R88" s="156">
        <f t="shared" ref="R88" si="83">IF(Q88="ja",P88,0)</f>
        <v>0</v>
      </c>
      <c r="S88" s="158">
        <f t="shared" ref="S88" si="84">IF(Q88="ja",(COUNTIF(C88:N88,"&lt;&gt;")/12),0)</f>
        <v>0</v>
      </c>
    </row>
    <row r="89" spans="1:19" ht="15.75" hidden="1" thickBot="1">
      <c r="A89" s="144" t="s">
        <v>135</v>
      </c>
      <c r="B89" s="145"/>
      <c r="C89" s="97"/>
      <c r="D89" s="98"/>
      <c r="E89" s="99"/>
      <c r="F89" s="99"/>
      <c r="G89" s="98"/>
      <c r="H89" s="99"/>
      <c r="I89" s="89"/>
      <c r="J89" s="98"/>
      <c r="K89" s="98"/>
      <c r="L89" s="98"/>
      <c r="M89" s="98"/>
      <c r="N89" s="100"/>
      <c r="O89" s="161"/>
      <c r="P89" s="153"/>
      <c r="Q89" s="155"/>
      <c r="R89" s="157"/>
      <c r="S89" s="159"/>
    </row>
    <row r="90" spans="1:19" hidden="1">
      <c r="A90" s="91" t="s">
        <v>134</v>
      </c>
      <c r="B90" s="92">
        <v>30</v>
      </c>
      <c r="C90" s="101"/>
      <c r="D90" s="102"/>
      <c r="E90" s="94"/>
      <c r="F90" s="94"/>
      <c r="G90" s="102"/>
      <c r="H90" s="94"/>
      <c r="I90" s="104"/>
      <c r="J90" s="102"/>
      <c r="K90" s="102"/>
      <c r="L90" s="102"/>
      <c r="M90" s="102"/>
      <c r="N90" s="105"/>
      <c r="O90" s="160">
        <f t="shared" ref="O90" si="85">SUM(C90:N90)</f>
        <v>0</v>
      </c>
      <c r="P90" s="152"/>
      <c r="Q90" s="154" t="s">
        <v>110</v>
      </c>
      <c r="R90" s="156">
        <f t="shared" ref="R90" si="86">IF(Q90="ja",P90,0)</f>
        <v>0</v>
      </c>
      <c r="S90" s="158">
        <f t="shared" ref="S90" si="87">IF(Q90="ja",(COUNTIF(C90:N90,"&lt;&gt;")/12),0)</f>
        <v>0</v>
      </c>
    </row>
    <row r="91" spans="1:19" ht="15.75" hidden="1" thickBot="1">
      <c r="A91" s="144" t="s">
        <v>135</v>
      </c>
      <c r="B91" s="145"/>
      <c r="C91" s="97"/>
      <c r="D91" s="98"/>
      <c r="E91" s="99"/>
      <c r="F91" s="99"/>
      <c r="G91" s="98"/>
      <c r="H91" s="99"/>
      <c r="I91" s="89"/>
      <c r="J91" s="98"/>
      <c r="K91" s="98"/>
      <c r="L91" s="98"/>
      <c r="M91" s="98"/>
      <c r="N91" s="100"/>
      <c r="O91" s="161"/>
      <c r="P91" s="153"/>
      <c r="Q91" s="155"/>
      <c r="R91" s="157"/>
      <c r="S91" s="159"/>
    </row>
    <row r="92" spans="1:19" hidden="1">
      <c r="A92" s="91" t="s">
        <v>134</v>
      </c>
      <c r="B92" s="92">
        <v>31</v>
      </c>
      <c r="C92" s="101"/>
      <c r="D92" s="102"/>
      <c r="E92" s="94"/>
      <c r="F92" s="94"/>
      <c r="G92" s="102"/>
      <c r="H92" s="94"/>
      <c r="I92" s="104"/>
      <c r="J92" s="102"/>
      <c r="K92" s="102"/>
      <c r="L92" s="102"/>
      <c r="M92" s="102"/>
      <c r="N92" s="105"/>
      <c r="O92" s="160">
        <f t="shared" ref="O92" si="88">SUM(C92:N92)</f>
        <v>0</v>
      </c>
      <c r="P92" s="152"/>
      <c r="Q92" s="154" t="s">
        <v>110</v>
      </c>
      <c r="R92" s="156">
        <f t="shared" ref="R92" si="89">IF(Q92="ja",P92,0)</f>
        <v>0</v>
      </c>
      <c r="S92" s="158">
        <f t="shared" ref="S92" si="90">IF(Q92="ja",(COUNTIF(C92:N92,"&lt;&gt;")/12),0)</f>
        <v>0</v>
      </c>
    </row>
    <row r="93" spans="1:19" ht="15.75" hidden="1" thickBot="1">
      <c r="A93" s="144" t="s">
        <v>135</v>
      </c>
      <c r="B93" s="145"/>
      <c r="C93" s="97"/>
      <c r="D93" s="98"/>
      <c r="E93" s="99"/>
      <c r="F93" s="99"/>
      <c r="G93" s="98"/>
      <c r="H93" s="99"/>
      <c r="I93" s="89"/>
      <c r="J93" s="98"/>
      <c r="K93" s="98"/>
      <c r="L93" s="98"/>
      <c r="M93" s="98"/>
      <c r="N93" s="100"/>
      <c r="O93" s="161"/>
      <c r="P93" s="153"/>
      <c r="Q93" s="155"/>
      <c r="R93" s="157"/>
      <c r="S93" s="159"/>
    </row>
    <row r="94" spans="1:19" hidden="1">
      <c r="A94" s="91" t="s">
        <v>134</v>
      </c>
      <c r="B94" s="92">
        <v>32</v>
      </c>
      <c r="C94" s="101"/>
      <c r="D94" s="102"/>
      <c r="E94" s="94"/>
      <c r="F94" s="94"/>
      <c r="G94" s="102"/>
      <c r="H94" s="94"/>
      <c r="I94" s="104"/>
      <c r="J94" s="102"/>
      <c r="K94" s="102"/>
      <c r="L94" s="102"/>
      <c r="M94" s="102"/>
      <c r="N94" s="105"/>
      <c r="O94" s="160">
        <f t="shared" ref="O94" si="91">SUM(C94:N94)</f>
        <v>0</v>
      </c>
      <c r="P94" s="152"/>
      <c r="Q94" s="154" t="s">
        <v>110</v>
      </c>
      <c r="R94" s="156">
        <f t="shared" ref="R94" si="92">IF(Q94="ja",P94,0)</f>
        <v>0</v>
      </c>
      <c r="S94" s="158">
        <f t="shared" ref="S94" si="93">IF(Q94="ja",(COUNTIF(C94:N94,"&lt;&gt;")/12),0)</f>
        <v>0</v>
      </c>
    </row>
    <row r="95" spans="1:19" ht="15.75" hidden="1" thickBot="1">
      <c r="A95" s="144" t="s">
        <v>135</v>
      </c>
      <c r="B95" s="145"/>
      <c r="C95" s="97"/>
      <c r="D95" s="98"/>
      <c r="E95" s="99"/>
      <c r="F95" s="99"/>
      <c r="G95" s="98"/>
      <c r="H95" s="99"/>
      <c r="I95" s="89"/>
      <c r="J95" s="98"/>
      <c r="K95" s="98"/>
      <c r="L95" s="98"/>
      <c r="M95" s="98"/>
      <c r="N95" s="100"/>
      <c r="O95" s="161"/>
      <c r="P95" s="153"/>
      <c r="Q95" s="155"/>
      <c r="R95" s="157"/>
      <c r="S95" s="159"/>
    </row>
    <row r="96" spans="1:19" hidden="1">
      <c r="A96" s="91" t="s">
        <v>134</v>
      </c>
      <c r="B96" s="92">
        <v>33</v>
      </c>
      <c r="C96" s="101"/>
      <c r="D96" s="102"/>
      <c r="E96" s="94"/>
      <c r="F96" s="94"/>
      <c r="G96" s="102"/>
      <c r="H96" s="94"/>
      <c r="I96" s="104"/>
      <c r="J96" s="102"/>
      <c r="K96" s="102"/>
      <c r="L96" s="102"/>
      <c r="M96" s="102"/>
      <c r="N96" s="105"/>
      <c r="O96" s="160">
        <f t="shared" ref="O96" si="94">SUM(C96:N96)</f>
        <v>0</v>
      </c>
      <c r="P96" s="152"/>
      <c r="Q96" s="154" t="s">
        <v>110</v>
      </c>
      <c r="R96" s="156">
        <f t="shared" ref="R96" si="95">IF(Q96="ja",P96,0)</f>
        <v>0</v>
      </c>
      <c r="S96" s="158">
        <f t="shared" ref="S96" si="96">IF(Q96="ja",(COUNTIF(C96:N96,"&lt;&gt;")/12),0)</f>
        <v>0</v>
      </c>
    </row>
    <row r="97" spans="1:19" ht="15.75" hidden="1" thickBot="1">
      <c r="A97" s="144" t="s">
        <v>135</v>
      </c>
      <c r="B97" s="145"/>
      <c r="C97" s="97"/>
      <c r="D97" s="98"/>
      <c r="E97" s="99"/>
      <c r="F97" s="99"/>
      <c r="G97" s="98"/>
      <c r="H97" s="99"/>
      <c r="I97" s="89"/>
      <c r="J97" s="98"/>
      <c r="K97" s="98"/>
      <c r="L97" s="98"/>
      <c r="M97" s="98"/>
      <c r="N97" s="100"/>
      <c r="O97" s="161"/>
      <c r="P97" s="153"/>
      <c r="Q97" s="155"/>
      <c r="R97" s="157"/>
      <c r="S97" s="159"/>
    </row>
    <row r="98" spans="1:19" hidden="1">
      <c r="A98" s="91" t="s">
        <v>134</v>
      </c>
      <c r="B98" s="92">
        <v>34</v>
      </c>
      <c r="C98" s="101"/>
      <c r="D98" s="102"/>
      <c r="E98" s="94"/>
      <c r="F98" s="94"/>
      <c r="G98" s="102"/>
      <c r="H98" s="94"/>
      <c r="I98" s="104"/>
      <c r="J98" s="102"/>
      <c r="K98" s="102"/>
      <c r="L98" s="102"/>
      <c r="M98" s="102"/>
      <c r="N98" s="105"/>
      <c r="O98" s="160">
        <f t="shared" ref="O98" si="97">SUM(C98:N98)</f>
        <v>0</v>
      </c>
      <c r="P98" s="152"/>
      <c r="Q98" s="154" t="s">
        <v>110</v>
      </c>
      <c r="R98" s="156">
        <f t="shared" ref="R98" si="98">IF(Q98="ja",P98,0)</f>
        <v>0</v>
      </c>
      <c r="S98" s="158">
        <f t="shared" ref="S98" si="99">IF(Q98="ja",(COUNTIF(C98:N98,"&lt;&gt;")/12),0)</f>
        <v>0</v>
      </c>
    </row>
    <row r="99" spans="1:19" ht="15.75" hidden="1" thickBot="1">
      <c r="A99" s="144" t="s">
        <v>135</v>
      </c>
      <c r="B99" s="145"/>
      <c r="C99" s="97"/>
      <c r="D99" s="98"/>
      <c r="E99" s="99"/>
      <c r="F99" s="99"/>
      <c r="G99" s="98"/>
      <c r="H99" s="99"/>
      <c r="I99" s="89"/>
      <c r="J99" s="98"/>
      <c r="K99" s="98"/>
      <c r="L99" s="98"/>
      <c r="M99" s="98"/>
      <c r="N99" s="100"/>
      <c r="O99" s="161"/>
      <c r="P99" s="153"/>
      <c r="Q99" s="155"/>
      <c r="R99" s="157"/>
      <c r="S99" s="159"/>
    </row>
    <row r="100" spans="1:19" hidden="1">
      <c r="A100" s="91" t="s">
        <v>134</v>
      </c>
      <c r="B100" s="92">
        <v>35</v>
      </c>
      <c r="C100" s="101"/>
      <c r="D100" s="102"/>
      <c r="E100" s="94"/>
      <c r="F100" s="94"/>
      <c r="G100" s="102"/>
      <c r="H100" s="94"/>
      <c r="I100" s="104"/>
      <c r="J100" s="102"/>
      <c r="K100" s="102"/>
      <c r="L100" s="102"/>
      <c r="M100" s="102"/>
      <c r="N100" s="105"/>
      <c r="O100" s="160">
        <f t="shared" ref="O100" si="100">SUM(C100:N100)</f>
        <v>0</v>
      </c>
      <c r="P100" s="152"/>
      <c r="Q100" s="154" t="s">
        <v>110</v>
      </c>
      <c r="R100" s="156">
        <f t="shared" ref="R100" si="101">IF(Q100="ja",P100,0)</f>
        <v>0</v>
      </c>
      <c r="S100" s="158">
        <f t="shared" ref="S100" si="102">IF(Q100="ja",(COUNTIF(C100:N100,"&lt;&gt;")/12),0)</f>
        <v>0</v>
      </c>
    </row>
    <row r="101" spans="1:19" ht="15.75" hidden="1" thickBot="1">
      <c r="A101" s="144" t="s">
        <v>135</v>
      </c>
      <c r="B101" s="145"/>
      <c r="C101" s="97"/>
      <c r="D101" s="98"/>
      <c r="E101" s="99"/>
      <c r="F101" s="99"/>
      <c r="G101" s="98"/>
      <c r="H101" s="99"/>
      <c r="I101" s="89"/>
      <c r="J101" s="98"/>
      <c r="K101" s="98"/>
      <c r="L101" s="98"/>
      <c r="M101" s="98"/>
      <c r="N101" s="100"/>
      <c r="O101" s="161"/>
      <c r="P101" s="153"/>
      <c r="Q101" s="155"/>
      <c r="R101" s="157"/>
      <c r="S101" s="159"/>
    </row>
    <row r="102" spans="1:19" hidden="1">
      <c r="A102" s="91" t="s">
        <v>134</v>
      </c>
      <c r="B102" s="92">
        <v>36</v>
      </c>
      <c r="C102" s="101"/>
      <c r="D102" s="102"/>
      <c r="E102" s="94"/>
      <c r="F102" s="94"/>
      <c r="G102" s="102"/>
      <c r="H102" s="94"/>
      <c r="I102" s="104"/>
      <c r="J102" s="102"/>
      <c r="K102" s="102"/>
      <c r="L102" s="102"/>
      <c r="M102" s="102"/>
      <c r="N102" s="105"/>
      <c r="O102" s="160">
        <f t="shared" ref="O102" si="103">SUM(C102:N102)</f>
        <v>0</v>
      </c>
      <c r="P102" s="152"/>
      <c r="Q102" s="154" t="s">
        <v>110</v>
      </c>
      <c r="R102" s="156">
        <f t="shared" ref="R102" si="104">IF(Q102="ja",P102,0)</f>
        <v>0</v>
      </c>
      <c r="S102" s="158">
        <f t="shared" ref="S102" si="105">IF(Q102="ja",(COUNTIF(C102:N102,"&lt;&gt;")/12),0)</f>
        <v>0</v>
      </c>
    </row>
    <row r="103" spans="1:19" ht="15.75" hidden="1" thickBot="1">
      <c r="A103" s="144" t="s">
        <v>135</v>
      </c>
      <c r="B103" s="145"/>
      <c r="C103" s="97"/>
      <c r="D103" s="98"/>
      <c r="E103" s="99"/>
      <c r="F103" s="99"/>
      <c r="G103" s="98"/>
      <c r="H103" s="99"/>
      <c r="I103" s="89"/>
      <c r="J103" s="98"/>
      <c r="K103" s="98"/>
      <c r="L103" s="98"/>
      <c r="M103" s="98"/>
      <c r="N103" s="100"/>
      <c r="O103" s="161"/>
      <c r="P103" s="153"/>
      <c r="Q103" s="155"/>
      <c r="R103" s="157"/>
      <c r="S103" s="159"/>
    </row>
    <row r="104" spans="1:19" hidden="1">
      <c r="A104" s="91" t="s">
        <v>134</v>
      </c>
      <c r="B104" s="92">
        <v>37</v>
      </c>
      <c r="C104" s="101"/>
      <c r="D104" s="102"/>
      <c r="E104" s="94"/>
      <c r="F104" s="94"/>
      <c r="G104" s="102"/>
      <c r="H104" s="94"/>
      <c r="I104" s="104"/>
      <c r="J104" s="102"/>
      <c r="K104" s="102"/>
      <c r="L104" s="102"/>
      <c r="M104" s="102"/>
      <c r="N104" s="105"/>
      <c r="O104" s="160">
        <f t="shared" ref="O104" si="106">SUM(C104:N104)</f>
        <v>0</v>
      </c>
      <c r="P104" s="152"/>
      <c r="Q104" s="154" t="s">
        <v>110</v>
      </c>
      <c r="R104" s="156">
        <f t="shared" ref="R104" si="107">IF(Q104="ja",P104,0)</f>
        <v>0</v>
      </c>
      <c r="S104" s="158">
        <f t="shared" ref="S104" si="108">IF(Q104="ja",(COUNTIF(C104:N104,"&lt;&gt;")/12),0)</f>
        <v>0</v>
      </c>
    </row>
    <row r="105" spans="1:19" ht="15.75" hidden="1" thickBot="1">
      <c r="A105" s="144" t="s">
        <v>135</v>
      </c>
      <c r="B105" s="145"/>
      <c r="C105" s="97"/>
      <c r="D105" s="98"/>
      <c r="E105" s="99"/>
      <c r="F105" s="99"/>
      <c r="G105" s="98"/>
      <c r="H105" s="99"/>
      <c r="I105" s="89"/>
      <c r="J105" s="98"/>
      <c r="K105" s="98"/>
      <c r="L105" s="98"/>
      <c r="M105" s="98"/>
      <c r="N105" s="100"/>
      <c r="O105" s="161"/>
      <c r="P105" s="153"/>
      <c r="Q105" s="155"/>
      <c r="R105" s="157"/>
      <c r="S105" s="159"/>
    </row>
    <row r="106" spans="1:19" hidden="1">
      <c r="A106" s="91" t="s">
        <v>134</v>
      </c>
      <c r="B106" s="92">
        <v>38</v>
      </c>
      <c r="C106" s="101"/>
      <c r="D106" s="102"/>
      <c r="E106" s="94"/>
      <c r="F106" s="94"/>
      <c r="G106" s="102"/>
      <c r="H106" s="94"/>
      <c r="I106" s="104"/>
      <c r="J106" s="102"/>
      <c r="K106" s="102"/>
      <c r="L106" s="102"/>
      <c r="M106" s="102"/>
      <c r="N106" s="105"/>
      <c r="O106" s="160">
        <f t="shared" ref="O106" si="109">SUM(C106:N106)</f>
        <v>0</v>
      </c>
      <c r="P106" s="152"/>
      <c r="Q106" s="154" t="s">
        <v>110</v>
      </c>
      <c r="R106" s="156">
        <f t="shared" ref="R106" si="110">IF(Q106="ja",P106,0)</f>
        <v>0</v>
      </c>
      <c r="S106" s="158">
        <f t="shared" ref="S106" si="111">IF(Q106="ja",(COUNTIF(C106:N106,"&lt;&gt;")/12),0)</f>
        <v>0</v>
      </c>
    </row>
    <row r="107" spans="1:19" ht="15.75" hidden="1" thickBot="1">
      <c r="A107" s="144" t="s">
        <v>135</v>
      </c>
      <c r="B107" s="145"/>
      <c r="C107" s="97"/>
      <c r="D107" s="98"/>
      <c r="E107" s="99"/>
      <c r="F107" s="99"/>
      <c r="G107" s="98"/>
      <c r="H107" s="99"/>
      <c r="I107" s="89"/>
      <c r="J107" s="98"/>
      <c r="K107" s="98"/>
      <c r="L107" s="98"/>
      <c r="M107" s="98"/>
      <c r="N107" s="100"/>
      <c r="O107" s="161"/>
      <c r="P107" s="153"/>
      <c r="Q107" s="155"/>
      <c r="R107" s="157"/>
      <c r="S107" s="159"/>
    </row>
    <row r="108" spans="1:19" hidden="1">
      <c r="A108" s="91" t="s">
        <v>134</v>
      </c>
      <c r="B108" s="92">
        <v>39</v>
      </c>
      <c r="C108" s="101"/>
      <c r="D108" s="102"/>
      <c r="E108" s="94"/>
      <c r="F108" s="94"/>
      <c r="G108" s="102"/>
      <c r="H108" s="94"/>
      <c r="I108" s="104"/>
      <c r="J108" s="102"/>
      <c r="K108" s="102"/>
      <c r="L108" s="102"/>
      <c r="M108" s="102"/>
      <c r="N108" s="105"/>
      <c r="O108" s="160">
        <f t="shared" ref="O108" si="112">SUM(C108:N108)</f>
        <v>0</v>
      </c>
      <c r="P108" s="152"/>
      <c r="Q108" s="154" t="s">
        <v>110</v>
      </c>
      <c r="R108" s="156">
        <f t="shared" ref="R108" si="113">IF(Q108="ja",P108,0)</f>
        <v>0</v>
      </c>
      <c r="S108" s="158">
        <f t="shared" ref="S108" si="114">IF(Q108="ja",(COUNTIF(C108:N108,"&lt;&gt;")/12),0)</f>
        <v>0</v>
      </c>
    </row>
    <row r="109" spans="1:19" ht="15.75" hidden="1" thickBot="1">
      <c r="A109" s="144" t="s">
        <v>135</v>
      </c>
      <c r="B109" s="145"/>
      <c r="C109" s="97"/>
      <c r="D109" s="98"/>
      <c r="E109" s="99"/>
      <c r="F109" s="99"/>
      <c r="G109" s="98"/>
      <c r="H109" s="99"/>
      <c r="I109" s="89"/>
      <c r="J109" s="98"/>
      <c r="K109" s="98"/>
      <c r="L109" s="98"/>
      <c r="M109" s="98"/>
      <c r="N109" s="100"/>
      <c r="O109" s="161"/>
      <c r="P109" s="153"/>
      <c r="Q109" s="155"/>
      <c r="R109" s="157"/>
      <c r="S109" s="159"/>
    </row>
    <row r="110" spans="1:19" hidden="1">
      <c r="A110" s="91" t="s">
        <v>134</v>
      </c>
      <c r="B110" s="92">
        <v>40</v>
      </c>
      <c r="C110" s="101"/>
      <c r="D110" s="102"/>
      <c r="E110" s="94"/>
      <c r="F110" s="94"/>
      <c r="G110" s="102"/>
      <c r="H110" s="94"/>
      <c r="I110" s="104"/>
      <c r="J110" s="102"/>
      <c r="K110" s="102"/>
      <c r="L110" s="102"/>
      <c r="M110" s="102"/>
      <c r="N110" s="105"/>
      <c r="O110" s="160">
        <f t="shared" ref="O110" si="115">SUM(C110:N110)</f>
        <v>0</v>
      </c>
      <c r="P110" s="152"/>
      <c r="Q110" s="154" t="s">
        <v>110</v>
      </c>
      <c r="R110" s="156">
        <f t="shared" ref="R110" si="116">IF(Q110="ja",P110,0)</f>
        <v>0</v>
      </c>
      <c r="S110" s="158">
        <f t="shared" ref="S110" si="117">IF(Q110="ja",(COUNTIF(C110:N110,"&lt;&gt;")/12),0)</f>
        <v>0</v>
      </c>
    </row>
    <row r="111" spans="1:19" ht="15.75" hidden="1" thickBot="1">
      <c r="A111" s="144" t="s">
        <v>135</v>
      </c>
      <c r="B111" s="145"/>
      <c r="C111" s="97"/>
      <c r="D111" s="98"/>
      <c r="E111" s="99"/>
      <c r="F111" s="99"/>
      <c r="G111" s="98"/>
      <c r="H111" s="99"/>
      <c r="I111" s="89"/>
      <c r="J111" s="98"/>
      <c r="K111" s="98"/>
      <c r="L111" s="98"/>
      <c r="M111" s="98"/>
      <c r="N111" s="100"/>
      <c r="O111" s="161"/>
      <c r="P111" s="153"/>
      <c r="Q111" s="155"/>
      <c r="R111" s="157"/>
      <c r="S111" s="159"/>
    </row>
    <row r="112" spans="1:19" hidden="1">
      <c r="A112" s="91" t="s">
        <v>134</v>
      </c>
      <c r="B112" s="92">
        <v>41</v>
      </c>
      <c r="C112" s="101"/>
      <c r="D112" s="102"/>
      <c r="E112" s="94"/>
      <c r="F112" s="94"/>
      <c r="G112" s="102"/>
      <c r="H112" s="94"/>
      <c r="I112" s="104"/>
      <c r="J112" s="102"/>
      <c r="K112" s="102"/>
      <c r="L112" s="102"/>
      <c r="M112" s="102"/>
      <c r="N112" s="105"/>
      <c r="O112" s="160">
        <f t="shared" ref="O112" si="118">SUM(C112:N112)</f>
        <v>0</v>
      </c>
      <c r="P112" s="152"/>
      <c r="Q112" s="154" t="s">
        <v>110</v>
      </c>
      <c r="R112" s="156">
        <f t="shared" ref="R112" si="119">IF(Q112="ja",P112,0)</f>
        <v>0</v>
      </c>
      <c r="S112" s="158">
        <f t="shared" ref="S112" si="120">IF(Q112="ja",(COUNTIF(C112:N112,"&lt;&gt;")/12),0)</f>
        <v>0</v>
      </c>
    </row>
    <row r="113" spans="1:19" ht="15.75" hidden="1" thickBot="1">
      <c r="A113" s="144" t="s">
        <v>135</v>
      </c>
      <c r="B113" s="145"/>
      <c r="C113" s="97"/>
      <c r="D113" s="98"/>
      <c r="E113" s="99"/>
      <c r="F113" s="99"/>
      <c r="G113" s="98"/>
      <c r="H113" s="99"/>
      <c r="I113" s="89"/>
      <c r="J113" s="98"/>
      <c r="K113" s="98"/>
      <c r="L113" s="98"/>
      <c r="M113" s="98"/>
      <c r="N113" s="100"/>
      <c r="O113" s="161"/>
      <c r="P113" s="153"/>
      <c r="Q113" s="155"/>
      <c r="R113" s="157"/>
      <c r="S113" s="159"/>
    </row>
    <row r="114" spans="1:19" hidden="1">
      <c r="A114" s="91" t="s">
        <v>134</v>
      </c>
      <c r="B114" s="92">
        <v>42</v>
      </c>
      <c r="C114" s="101"/>
      <c r="D114" s="102"/>
      <c r="E114" s="94"/>
      <c r="F114" s="94"/>
      <c r="G114" s="102"/>
      <c r="H114" s="94"/>
      <c r="I114" s="104"/>
      <c r="J114" s="102"/>
      <c r="K114" s="102"/>
      <c r="L114" s="102"/>
      <c r="M114" s="102"/>
      <c r="N114" s="105"/>
      <c r="O114" s="160">
        <f t="shared" ref="O114" si="121">SUM(C114:N114)</f>
        <v>0</v>
      </c>
      <c r="P114" s="152"/>
      <c r="Q114" s="154" t="s">
        <v>110</v>
      </c>
      <c r="R114" s="156">
        <f t="shared" ref="R114" si="122">IF(Q114="ja",P114,0)</f>
        <v>0</v>
      </c>
      <c r="S114" s="158">
        <f t="shared" ref="S114" si="123">IF(Q114="ja",(COUNTIF(C114:N114,"&lt;&gt;")/12),0)</f>
        <v>0</v>
      </c>
    </row>
    <row r="115" spans="1:19" ht="15.75" hidden="1" thickBot="1">
      <c r="A115" s="144" t="s">
        <v>135</v>
      </c>
      <c r="B115" s="145"/>
      <c r="C115" s="97"/>
      <c r="D115" s="98"/>
      <c r="E115" s="99"/>
      <c r="F115" s="99"/>
      <c r="G115" s="98"/>
      <c r="H115" s="99"/>
      <c r="I115" s="89"/>
      <c r="J115" s="98"/>
      <c r="K115" s="98"/>
      <c r="L115" s="98"/>
      <c r="M115" s="98"/>
      <c r="N115" s="100"/>
      <c r="O115" s="161"/>
      <c r="P115" s="153"/>
      <c r="Q115" s="155"/>
      <c r="R115" s="157"/>
      <c r="S115" s="159"/>
    </row>
    <row r="116" spans="1:19" hidden="1">
      <c r="A116" s="91" t="s">
        <v>134</v>
      </c>
      <c r="B116" s="92">
        <v>43</v>
      </c>
      <c r="C116" s="101"/>
      <c r="D116" s="102"/>
      <c r="E116" s="94"/>
      <c r="F116" s="94"/>
      <c r="G116" s="102"/>
      <c r="H116" s="94"/>
      <c r="I116" s="104"/>
      <c r="J116" s="102"/>
      <c r="K116" s="102"/>
      <c r="L116" s="102"/>
      <c r="M116" s="102"/>
      <c r="N116" s="105"/>
      <c r="O116" s="160">
        <f t="shared" ref="O116" si="124">SUM(C116:N116)</f>
        <v>0</v>
      </c>
      <c r="P116" s="152"/>
      <c r="Q116" s="154" t="s">
        <v>110</v>
      </c>
      <c r="R116" s="156">
        <f t="shared" ref="R116" si="125">IF(Q116="ja",P116,0)</f>
        <v>0</v>
      </c>
      <c r="S116" s="158">
        <f t="shared" ref="S116" si="126">IF(Q116="ja",(COUNTIF(C116:N116,"&lt;&gt;")/12),0)</f>
        <v>0</v>
      </c>
    </row>
    <row r="117" spans="1:19" ht="15.75" hidden="1" thickBot="1">
      <c r="A117" s="144" t="s">
        <v>135</v>
      </c>
      <c r="B117" s="145"/>
      <c r="C117" s="97"/>
      <c r="D117" s="98"/>
      <c r="E117" s="99"/>
      <c r="F117" s="99"/>
      <c r="G117" s="98"/>
      <c r="H117" s="99"/>
      <c r="I117" s="89"/>
      <c r="J117" s="98"/>
      <c r="K117" s="98"/>
      <c r="L117" s="98"/>
      <c r="M117" s="98"/>
      <c r="N117" s="100"/>
      <c r="O117" s="161"/>
      <c r="P117" s="153"/>
      <c r="Q117" s="155"/>
      <c r="R117" s="157"/>
      <c r="S117" s="159"/>
    </row>
    <row r="118" spans="1:19" hidden="1">
      <c r="A118" s="91" t="s">
        <v>134</v>
      </c>
      <c r="B118" s="92">
        <v>44</v>
      </c>
      <c r="C118" s="101"/>
      <c r="D118" s="102"/>
      <c r="E118" s="94"/>
      <c r="F118" s="94"/>
      <c r="G118" s="102"/>
      <c r="H118" s="94"/>
      <c r="I118" s="104"/>
      <c r="J118" s="102"/>
      <c r="K118" s="102"/>
      <c r="L118" s="102"/>
      <c r="M118" s="102"/>
      <c r="N118" s="105"/>
      <c r="O118" s="160">
        <f t="shared" ref="O118" si="127">SUM(C118:N118)</f>
        <v>0</v>
      </c>
      <c r="P118" s="152"/>
      <c r="Q118" s="154" t="s">
        <v>110</v>
      </c>
      <c r="R118" s="156">
        <f t="shared" ref="R118" si="128">IF(Q118="ja",P118,0)</f>
        <v>0</v>
      </c>
      <c r="S118" s="158">
        <f t="shared" ref="S118" si="129">IF(Q118="ja",(COUNTIF(C118:N118,"&lt;&gt;")/12),0)</f>
        <v>0</v>
      </c>
    </row>
    <row r="119" spans="1:19" ht="15.75" hidden="1" thickBot="1">
      <c r="A119" s="144" t="s">
        <v>135</v>
      </c>
      <c r="B119" s="145"/>
      <c r="C119" s="97"/>
      <c r="D119" s="98"/>
      <c r="E119" s="99"/>
      <c r="F119" s="99"/>
      <c r="G119" s="98"/>
      <c r="H119" s="99"/>
      <c r="I119" s="89"/>
      <c r="J119" s="98"/>
      <c r="K119" s="98"/>
      <c r="L119" s="98"/>
      <c r="M119" s="98"/>
      <c r="N119" s="100"/>
      <c r="O119" s="161"/>
      <c r="P119" s="153"/>
      <c r="Q119" s="155"/>
      <c r="R119" s="157"/>
      <c r="S119" s="159"/>
    </row>
    <row r="120" spans="1:19" hidden="1">
      <c r="A120" s="91" t="s">
        <v>134</v>
      </c>
      <c r="B120" s="92">
        <v>45</v>
      </c>
      <c r="C120" s="101"/>
      <c r="D120" s="102"/>
      <c r="E120" s="94"/>
      <c r="F120" s="94"/>
      <c r="G120" s="102"/>
      <c r="H120" s="94"/>
      <c r="I120" s="104"/>
      <c r="J120" s="102"/>
      <c r="K120" s="102"/>
      <c r="L120" s="102"/>
      <c r="M120" s="102"/>
      <c r="N120" s="105"/>
      <c r="O120" s="160">
        <f t="shared" ref="O120" si="130">SUM(C120:N120)</f>
        <v>0</v>
      </c>
      <c r="P120" s="152"/>
      <c r="Q120" s="154" t="s">
        <v>110</v>
      </c>
      <c r="R120" s="156">
        <f t="shared" ref="R120" si="131">IF(Q120="ja",P120,0)</f>
        <v>0</v>
      </c>
      <c r="S120" s="158">
        <f t="shared" ref="S120" si="132">IF(Q120="ja",(COUNTIF(C120:N120,"&lt;&gt;")/12),0)</f>
        <v>0</v>
      </c>
    </row>
    <row r="121" spans="1:19" ht="15.75" hidden="1" thickBot="1">
      <c r="A121" s="144" t="s">
        <v>135</v>
      </c>
      <c r="B121" s="145"/>
      <c r="C121" s="97"/>
      <c r="D121" s="98"/>
      <c r="E121" s="99"/>
      <c r="F121" s="99"/>
      <c r="G121" s="98"/>
      <c r="H121" s="99"/>
      <c r="I121" s="89"/>
      <c r="J121" s="98"/>
      <c r="K121" s="98"/>
      <c r="L121" s="98"/>
      <c r="M121" s="98"/>
      <c r="N121" s="100"/>
      <c r="O121" s="161"/>
      <c r="P121" s="153"/>
      <c r="Q121" s="155"/>
      <c r="R121" s="157"/>
      <c r="S121" s="159"/>
    </row>
    <row r="122" spans="1:19" hidden="1">
      <c r="A122" s="91" t="s">
        <v>134</v>
      </c>
      <c r="B122" s="92">
        <v>46</v>
      </c>
      <c r="C122" s="101"/>
      <c r="D122" s="102"/>
      <c r="E122" s="94"/>
      <c r="F122" s="94"/>
      <c r="G122" s="102"/>
      <c r="H122" s="94"/>
      <c r="I122" s="104"/>
      <c r="J122" s="102"/>
      <c r="K122" s="102"/>
      <c r="L122" s="102"/>
      <c r="M122" s="102"/>
      <c r="N122" s="105"/>
      <c r="O122" s="160">
        <f t="shared" ref="O122" si="133">SUM(C122:N122)</f>
        <v>0</v>
      </c>
      <c r="P122" s="152"/>
      <c r="Q122" s="154" t="s">
        <v>110</v>
      </c>
      <c r="R122" s="156">
        <f t="shared" ref="R122" si="134">IF(Q122="ja",P122,0)</f>
        <v>0</v>
      </c>
      <c r="S122" s="158">
        <f t="shared" ref="S122" si="135">IF(Q122="ja",(COUNTIF(C122:N122,"&lt;&gt;")/12),0)</f>
        <v>0</v>
      </c>
    </row>
    <row r="123" spans="1:19" ht="15.75" hidden="1" thickBot="1">
      <c r="A123" s="144" t="s">
        <v>135</v>
      </c>
      <c r="B123" s="145"/>
      <c r="C123" s="97"/>
      <c r="D123" s="98"/>
      <c r="E123" s="99"/>
      <c r="F123" s="99"/>
      <c r="G123" s="98"/>
      <c r="H123" s="99"/>
      <c r="I123" s="89"/>
      <c r="J123" s="98"/>
      <c r="K123" s="98"/>
      <c r="L123" s="98"/>
      <c r="M123" s="98"/>
      <c r="N123" s="100"/>
      <c r="O123" s="161"/>
      <c r="P123" s="153"/>
      <c r="Q123" s="155"/>
      <c r="R123" s="157"/>
      <c r="S123" s="159"/>
    </row>
    <row r="124" spans="1:19" hidden="1">
      <c r="A124" s="91" t="s">
        <v>134</v>
      </c>
      <c r="B124" s="92">
        <v>47</v>
      </c>
      <c r="C124" s="101"/>
      <c r="D124" s="102"/>
      <c r="E124" s="94"/>
      <c r="F124" s="94"/>
      <c r="G124" s="102"/>
      <c r="H124" s="94"/>
      <c r="I124" s="104"/>
      <c r="J124" s="102"/>
      <c r="K124" s="102"/>
      <c r="L124" s="102"/>
      <c r="M124" s="102"/>
      <c r="N124" s="105"/>
      <c r="O124" s="160">
        <f t="shared" ref="O124" si="136">SUM(C124:N124)</f>
        <v>0</v>
      </c>
      <c r="P124" s="152"/>
      <c r="Q124" s="154" t="s">
        <v>110</v>
      </c>
      <c r="R124" s="156">
        <f t="shared" ref="R124" si="137">IF(Q124="ja",P124,0)</f>
        <v>0</v>
      </c>
      <c r="S124" s="158">
        <f t="shared" ref="S124" si="138">IF(Q124="ja",(COUNTIF(C124:N124,"&lt;&gt;")/12),0)</f>
        <v>0</v>
      </c>
    </row>
    <row r="125" spans="1:19" ht="15.75" hidden="1" thickBot="1">
      <c r="A125" s="144" t="s">
        <v>135</v>
      </c>
      <c r="B125" s="145"/>
      <c r="C125" s="97"/>
      <c r="D125" s="98"/>
      <c r="E125" s="99"/>
      <c r="F125" s="99"/>
      <c r="G125" s="98"/>
      <c r="H125" s="99"/>
      <c r="I125" s="89"/>
      <c r="J125" s="98"/>
      <c r="K125" s="98"/>
      <c r="L125" s="98"/>
      <c r="M125" s="98"/>
      <c r="N125" s="100"/>
      <c r="O125" s="161"/>
      <c r="P125" s="153"/>
      <c r="Q125" s="155"/>
      <c r="R125" s="157"/>
      <c r="S125" s="159"/>
    </row>
    <row r="126" spans="1:19" hidden="1">
      <c r="A126" s="91" t="s">
        <v>134</v>
      </c>
      <c r="B126" s="92">
        <v>48</v>
      </c>
      <c r="C126" s="101"/>
      <c r="D126" s="102"/>
      <c r="E126" s="94"/>
      <c r="F126" s="94"/>
      <c r="G126" s="102"/>
      <c r="H126" s="94"/>
      <c r="I126" s="104"/>
      <c r="J126" s="102"/>
      <c r="K126" s="102"/>
      <c r="L126" s="102"/>
      <c r="M126" s="102"/>
      <c r="N126" s="105"/>
      <c r="O126" s="160">
        <f t="shared" ref="O126" si="139">SUM(C126:N126)</f>
        <v>0</v>
      </c>
      <c r="P126" s="152"/>
      <c r="Q126" s="154" t="s">
        <v>110</v>
      </c>
      <c r="R126" s="156">
        <f t="shared" ref="R126" si="140">IF(Q126="ja",P126,0)</f>
        <v>0</v>
      </c>
      <c r="S126" s="158">
        <f t="shared" ref="S126" si="141">IF(Q126="ja",(COUNTIF(C126:N126,"&lt;&gt;")/12),0)</f>
        <v>0</v>
      </c>
    </row>
    <row r="127" spans="1:19" ht="15.75" hidden="1" thickBot="1">
      <c r="A127" s="144" t="s">
        <v>135</v>
      </c>
      <c r="B127" s="145"/>
      <c r="C127" s="97"/>
      <c r="D127" s="98"/>
      <c r="E127" s="99"/>
      <c r="F127" s="99"/>
      <c r="G127" s="98"/>
      <c r="H127" s="99"/>
      <c r="I127" s="89"/>
      <c r="J127" s="98"/>
      <c r="K127" s="98"/>
      <c r="L127" s="98"/>
      <c r="M127" s="98"/>
      <c r="N127" s="100"/>
      <c r="O127" s="161"/>
      <c r="P127" s="153"/>
      <c r="Q127" s="155"/>
      <c r="R127" s="157"/>
      <c r="S127" s="159"/>
    </row>
    <row r="128" spans="1:19" hidden="1">
      <c r="A128" s="91" t="s">
        <v>134</v>
      </c>
      <c r="B128" s="92">
        <v>49</v>
      </c>
      <c r="C128" s="101"/>
      <c r="D128" s="102"/>
      <c r="E128" s="94"/>
      <c r="F128" s="94"/>
      <c r="G128" s="102"/>
      <c r="H128" s="94"/>
      <c r="I128" s="104"/>
      <c r="J128" s="102"/>
      <c r="K128" s="102"/>
      <c r="L128" s="102"/>
      <c r="M128" s="102"/>
      <c r="N128" s="105"/>
      <c r="O128" s="160">
        <f t="shared" ref="O128" si="142">SUM(C128:N128)</f>
        <v>0</v>
      </c>
      <c r="P128" s="152"/>
      <c r="Q128" s="154" t="s">
        <v>110</v>
      </c>
      <c r="R128" s="156">
        <f t="shared" ref="R128" si="143">IF(Q128="ja",P128,0)</f>
        <v>0</v>
      </c>
      <c r="S128" s="158">
        <f t="shared" ref="S128" si="144">IF(Q128="ja",(COUNTIF(C128:N128,"&lt;&gt;")/12),0)</f>
        <v>0</v>
      </c>
    </row>
    <row r="129" spans="1:20" ht="15.75" hidden="1" thickBot="1">
      <c r="A129" s="144" t="s">
        <v>135</v>
      </c>
      <c r="B129" s="145"/>
      <c r="C129" s="97"/>
      <c r="D129" s="98"/>
      <c r="E129" s="99"/>
      <c r="F129" s="99"/>
      <c r="G129" s="98"/>
      <c r="H129" s="99"/>
      <c r="I129" s="89"/>
      <c r="J129" s="98"/>
      <c r="K129" s="98"/>
      <c r="L129" s="98"/>
      <c r="M129" s="98"/>
      <c r="N129" s="100"/>
      <c r="O129" s="161"/>
      <c r="P129" s="153"/>
      <c r="Q129" s="155"/>
      <c r="R129" s="157"/>
      <c r="S129" s="159"/>
    </row>
    <row r="130" spans="1:20" hidden="1">
      <c r="A130" s="91" t="s">
        <v>134</v>
      </c>
      <c r="B130" s="92">
        <v>50</v>
      </c>
      <c r="C130" s="101"/>
      <c r="D130" s="102"/>
      <c r="E130" s="94"/>
      <c r="F130" s="94"/>
      <c r="G130" s="102"/>
      <c r="H130" s="94"/>
      <c r="I130" s="104"/>
      <c r="J130" s="102"/>
      <c r="K130" s="102"/>
      <c r="L130" s="102"/>
      <c r="M130" s="102"/>
      <c r="N130" s="105"/>
      <c r="O130" s="160">
        <f t="shared" ref="O130" si="145">SUM(C130:N130)</f>
        <v>0</v>
      </c>
      <c r="P130" s="152"/>
      <c r="Q130" s="154" t="s">
        <v>110</v>
      </c>
      <c r="R130" s="156">
        <f t="shared" ref="R130" si="146">IF(Q130="ja",P130,0)</f>
        <v>0</v>
      </c>
      <c r="S130" s="158">
        <f t="shared" ref="S130" si="147">IF(Q130="ja",(COUNTIF(C130:N130,"&lt;&gt;")/12),0)</f>
        <v>0</v>
      </c>
    </row>
    <row r="131" spans="1:20" ht="15.75" hidden="1" thickBot="1">
      <c r="A131" s="144" t="s">
        <v>135</v>
      </c>
      <c r="B131" s="145"/>
      <c r="C131" s="97"/>
      <c r="D131" s="98"/>
      <c r="E131" s="99"/>
      <c r="F131" s="99"/>
      <c r="G131" s="98"/>
      <c r="H131" s="99"/>
      <c r="I131" s="89"/>
      <c r="J131" s="98"/>
      <c r="K131" s="98"/>
      <c r="L131" s="98"/>
      <c r="M131" s="98"/>
      <c r="N131" s="100"/>
      <c r="O131" s="161"/>
      <c r="P131" s="153"/>
      <c r="Q131" s="155"/>
      <c r="R131" s="157"/>
      <c r="S131" s="159"/>
      <c r="T131" s="76"/>
    </row>
    <row r="132" spans="1:20">
      <c r="A132" t="s">
        <v>138</v>
      </c>
      <c r="B132"/>
      <c r="C132"/>
      <c r="D132" s="37"/>
      <c r="E132" s="37"/>
      <c r="F132"/>
      <c r="G132" s="65"/>
      <c r="H132" s="76"/>
      <c r="O132" s="116">
        <f>SUM(O32:O131)</f>
        <v>0</v>
      </c>
      <c r="P132" s="116">
        <f>SUM(P32:P131)</f>
        <v>0</v>
      </c>
      <c r="Q132"/>
      <c r="R132" s="116">
        <f>SUM(R32:R131)</f>
        <v>0</v>
      </c>
      <c r="S132" s="117" t="e">
        <f>R132/SUM(S32:S131)</f>
        <v>#DIV/0!</v>
      </c>
    </row>
    <row r="133" spans="1:20" ht="48">
      <c r="A133" s="39"/>
      <c r="B133"/>
      <c r="C133"/>
      <c r="D133"/>
      <c r="E133" s="37"/>
      <c r="F133" s="37"/>
      <c r="I133" s="76"/>
      <c r="P133"/>
      <c r="Q133"/>
      <c r="R133"/>
      <c r="S133" s="118" t="s">
        <v>132</v>
      </c>
    </row>
    <row r="134" spans="1:20" ht="15.75">
      <c r="A134" s="119" t="s">
        <v>61</v>
      </c>
      <c r="B134" s="1"/>
      <c r="C134" s="1"/>
      <c r="D134" s="1"/>
      <c r="E134" s="37"/>
      <c r="F134" s="37"/>
      <c r="I134" s="76"/>
    </row>
    <row r="135" spans="1:20" ht="15.75">
      <c r="A135" s="119"/>
      <c r="B135" s="1"/>
      <c r="C135" s="1"/>
      <c r="D135" s="1"/>
      <c r="E135" s="37"/>
      <c r="F135" s="37"/>
    </row>
    <row r="136" spans="1:20" ht="15.75">
      <c r="A136" s="120" t="s">
        <v>128</v>
      </c>
      <c r="B136" s="1"/>
      <c r="C136" s="1"/>
      <c r="D136" s="1"/>
      <c r="E136" s="37"/>
      <c r="F136" s="37"/>
    </row>
    <row r="137" spans="1:20" ht="15.75">
      <c r="A137" s="120" t="s">
        <v>129</v>
      </c>
      <c r="B137" s="1"/>
      <c r="C137" s="1"/>
      <c r="D137" s="1"/>
      <c r="E137" s="37"/>
      <c r="F137" s="37"/>
      <c r="G137" s="106"/>
    </row>
    <row r="138" spans="1:20" ht="15.75">
      <c r="A138" s="120" t="s">
        <v>130</v>
      </c>
      <c r="B138" s="1"/>
      <c r="C138" s="1"/>
      <c r="D138" s="1"/>
      <c r="E138" s="37"/>
      <c r="F138" s="37"/>
    </row>
    <row r="139" spans="1:20" ht="15.75">
      <c r="A139" s="120" t="s">
        <v>131</v>
      </c>
      <c r="B139" s="1"/>
      <c r="C139" s="1"/>
      <c r="D139" s="1"/>
      <c r="E139" s="37"/>
      <c r="F139" s="37"/>
    </row>
    <row r="140" spans="1:20">
      <c r="A140" s="76"/>
      <c r="E140" s="77"/>
      <c r="F140" s="78"/>
      <c r="H140" s="77"/>
      <c r="I140" s="107"/>
      <c r="J140" s="107"/>
      <c r="K140" s="107"/>
      <c r="L140" s="108"/>
    </row>
    <row r="141" spans="1:20">
      <c r="A141" s="76"/>
      <c r="E141" s="65" t="s">
        <v>58</v>
      </c>
      <c r="H141" s="65" t="s">
        <v>59</v>
      </c>
    </row>
    <row r="142" spans="1:20">
      <c r="A142" s="39"/>
      <c r="B142"/>
      <c r="C142"/>
      <c r="D142"/>
      <c r="E142" s="37"/>
      <c r="F142" s="37"/>
      <c r="G142"/>
      <c r="H142" s="37"/>
      <c r="I142"/>
    </row>
    <row r="143" spans="1:20">
      <c r="A143" s="39"/>
      <c r="B143"/>
      <c r="C143"/>
      <c r="D143"/>
      <c r="E143" s="37"/>
      <c r="F143" s="37"/>
      <c r="G143"/>
      <c r="H143" s="37"/>
      <c r="I143"/>
    </row>
    <row r="144" spans="1:20" ht="15.75">
      <c r="A144" s="119"/>
      <c r="B144"/>
      <c r="C144"/>
      <c r="D144"/>
      <c r="E144" s="37"/>
      <c r="F144" s="37"/>
      <c r="G144"/>
      <c r="H144" s="37"/>
      <c r="I144"/>
    </row>
    <row r="145" spans="1:9">
      <c r="A145" s="162"/>
      <c r="B145" s="162"/>
      <c r="C145" s="162"/>
      <c r="D145" s="162"/>
      <c r="E145" s="162"/>
      <c r="F145" s="162"/>
      <c r="G145" s="162"/>
      <c r="H145" s="162"/>
      <c r="I145"/>
    </row>
    <row r="146" spans="1:9">
      <c r="A146" s="162"/>
      <c r="B146" s="162"/>
      <c r="C146" s="162"/>
      <c r="D146" s="162"/>
      <c r="E146" s="162"/>
      <c r="F146" s="162"/>
      <c r="G146" s="162"/>
      <c r="H146" s="162"/>
      <c r="I146"/>
    </row>
    <row r="147" spans="1:9">
      <c r="A147" s="162"/>
      <c r="B147" s="162"/>
      <c r="C147" s="162"/>
      <c r="D147" s="162"/>
      <c r="E147" s="162"/>
      <c r="F147" s="162"/>
      <c r="G147" s="162"/>
      <c r="H147" s="162"/>
      <c r="I147"/>
    </row>
    <row r="148" spans="1:9" ht="15.6" customHeight="1">
      <c r="A148" s="165"/>
      <c r="B148" s="165"/>
      <c r="C148" s="165"/>
      <c r="D148" s="165"/>
      <c r="E148" s="165"/>
      <c r="F148" s="165"/>
      <c r="G148" s="165"/>
      <c r="H148" s="165"/>
      <c r="I148"/>
    </row>
    <row r="149" spans="1:9">
      <c r="A149" s="165"/>
      <c r="B149" s="165"/>
      <c r="C149" s="165"/>
      <c r="D149" s="165"/>
      <c r="E149" s="165"/>
      <c r="F149" s="165"/>
      <c r="G149" s="165"/>
      <c r="H149" s="165"/>
      <c r="I149"/>
    </row>
    <row r="150" spans="1:9">
      <c r="A150" s="165"/>
      <c r="B150" s="165"/>
      <c r="C150" s="165"/>
      <c r="D150" s="165"/>
      <c r="E150" s="165"/>
      <c r="F150" s="165"/>
      <c r="G150" s="165"/>
      <c r="H150" s="165"/>
      <c r="I150"/>
    </row>
    <row r="151" spans="1:9">
      <c r="A151" s="165"/>
      <c r="B151" s="165"/>
      <c r="C151" s="165"/>
      <c r="D151" s="165"/>
      <c r="E151" s="165"/>
      <c r="F151" s="165"/>
      <c r="G151" s="165"/>
      <c r="H151" s="165"/>
      <c r="I151"/>
    </row>
    <row r="152" spans="1:9" ht="15.6" customHeight="1">
      <c r="A152" s="164"/>
      <c r="B152" s="163"/>
      <c r="C152" s="163"/>
      <c r="D152" s="163"/>
      <c r="E152" s="163"/>
      <c r="F152" s="163"/>
      <c r="G152" s="163"/>
      <c r="H152" s="163"/>
      <c r="I152"/>
    </row>
    <row r="153" spans="1:9" ht="15.6" customHeight="1">
      <c r="A153" s="163"/>
      <c r="B153" s="163"/>
      <c r="C153" s="163"/>
      <c r="D153" s="163"/>
      <c r="E153" s="163"/>
      <c r="F153" s="163"/>
      <c r="G153" s="163"/>
      <c r="H153" s="163"/>
      <c r="I153"/>
    </row>
    <row r="154" spans="1:9">
      <c r="A154" s="162"/>
      <c r="B154" s="162"/>
      <c r="C154" s="162"/>
      <c r="D154" s="162"/>
      <c r="E154" s="162"/>
      <c r="F154" s="162"/>
      <c r="G154" s="162"/>
      <c r="H154" s="162"/>
      <c r="I154"/>
    </row>
    <row r="155" spans="1:9" ht="15.6" customHeight="1">
      <c r="A155" s="165"/>
      <c r="B155" s="162"/>
      <c r="C155" s="162"/>
      <c r="D155" s="162"/>
      <c r="E155" s="162"/>
      <c r="F155" s="162"/>
      <c r="G155" s="162"/>
      <c r="H155" s="162"/>
      <c r="I155"/>
    </row>
    <row r="156" spans="1:9">
      <c r="A156" s="162"/>
      <c r="B156" s="162"/>
      <c r="C156" s="162"/>
      <c r="D156" s="162"/>
      <c r="E156" s="162"/>
      <c r="F156" s="162"/>
      <c r="G156" s="162"/>
      <c r="H156" s="162"/>
      <c r="I156"/>
    </row>
    <row r="157" spans="1:9" ht="14.45" customHeight="1">
      <c r="A157" s="164"/>
      <c r="B157" s="164"/>
      <c r="C157" s="164"/>
      <c r="D157" s="164"/>
      <c r="E157" s="164"/>
      <c r="F157" s="164"/>
      <c r="G157" s="164"/>
      <c r="H157" s="164"/>
      <c r="I157"/>
    </row>
    <row r="158" spans="1:9" ht="17.45" customHeight="1">
      <c r="A158" s="164"/>
      <c r="B158" s="164"/>
      <c r="C158" s="164"/>
      <c r="D158" s="164"/>
      <c r="E158" s="164"/>
      <c r="F158" s="164"/>
      <c r="G158" s="164"/>
      <c r="H158" s="164"/>
      <c r="I158"/>
    </row>
    <row r="159" spans="1:9" ht="14.45" customHeight="1">
      <c r="A159" s="163"/>
      <c r="B159" s="163"/>
      <c r="C159" s="163"/>
      <c r="D159" s="163"/>
      <c r="E159" s="163"/>
      <c r="F159" s="163"/>
      <c r="G159" s="163"/>
      <c r="H159" s="163"/>
      <c r="I159"/>
    </row>
    <row r="160" spans="1:9">
      <c r="A160" s="121"/>
      <c r="B160" s="121"/>
      <c r="C160" s="121"/>
      <c r="D160" s="121"/>
      <c r="E160" s="121"/>
      <c r="F160" s="121"/>
      <c r="G160" s="121"/>
      <c r="H160" s="37"/>
      <c r="I160"/>
    </row>
    <row r="161" spans="1:9">
      <c r="A161"/>
      <c r="B161"/>
      <c r="C161"/>
      <c r="D161"/>
      <c r="E161" s="37"/>
      <c r="F161" s="37"/>
      <c r="G161"/>
      <c r="H161" s="37"/>
      <c r="I161"/>
    </row>
  </sheetData>
  <sheetProtection algorithmName="SHA-512" hashValue="dsa/kbIEMVs3c5V3wuGzWAaefZIAmB2AsDG11W+9sMUo/OUXbAk5iplnd0710nbxvUQzjnFOq1G2FB0QWmjC4A==" saltValue="WHdHJupYnqkdbDigHXWing==" spinCount="100000" sheet="1" objects="1" scenarios="1" formatColumns="0" formatRows="0"/>
  <mergeCells count="331">
    <mergeCell ref="A154:H154"/>
    <mergeCell ref="A159:H159"/>
    <mergeCell ref="A152:H153"/>
    <mergeCell ref="A155:H156"/>
    <mergeCell ref="A157:H158"/>
    <mergeCell ref="A145:H145"/>
    <mergeCell ref="A146:H146"/>
    <mergeCell ref="A147:H147"/>
    <mergeCell ref="A148:H151"/>
    <mergeCell ref="O130:O131"/>
    <mergeCell ref="P130:P131"/>
    <mergeCell ref="Q130:Q131"/>
    <mergeCell ref="R130:R131"/>
    <mergeCell ref="S130:S131"/>
    <mergeCell ref="O128:O129"/>
    <mergeCell ref="P128:P129"/>
    <mergeCell ref="Q128:Q129"/>
    <mergeCell ref="R128:R129"/>
    <mergeCell ref="S128:S129"/>
    <mergeCell ref="O126:O127"/>
    <mergeCell ref="P126:P127"/>
    <mergeCell ref="Q126:Q127"/>
    <mergeCell ref="R126:R127"/>
    <mergeCell ref="S126:S127"/>
    <mergeCell ref="O124:O125"/>
    <mergeCell ref="P124:P125"/>
    <mergeCell ref="Q124:Q125"/>
    <mergeCell ref="R124:R125"/>
    <mergeCell ref="S124:S125"/>
    <mergeCell ref="O122:O123"/>
    <mergeCell ref="P122:P123"/>
    <mergeCell ref="Q122:Q123"/>
    <mergeCell ref="R122:R123"/>
    <mergeCell ref="S122:S123"/>
    <mergeCell ref="O120:O121"/>
    <mergeCell ref="P120:P121"/>
    <mergeCell ref="Q120:Q121"/>
    <mergeCell ref="R120:R121"/>
    <mergeCell ref="S120:S121"/>
    <mergeCell ref="O118:O119"/>
    <mergeCell ref="P118:P119"/>
    <mergeCell ref="Q118:Q119"/>
    <mergeCell ref="R118:R119"/>
    <mergeCell ref="S118:S119"/>
    <mergeCell ref="O116:O117"/>
    <mergeCell ref="P116:P117"/>
    <mergeCell ref="Q116:Q117"/>
    <mergeCell ref="R116:R117"/>
    <mergeCell ref="S116:S117"/>
    <mergeCell ref="O114:O115"/>
    <mergeCell ref="P114:P115"/>
    <mergeCell ref="Q114:Q115"/>
    <mergeCell ref="R114:R115"/>
    <mergeCell ref="S114:S115"/>
    <mergeCell ref="O112:O113"/>
    <mergeCell ref="P112:P113"/>
    <mergeCell ref="Q112:Q113"/>
    <mergeCell ref="R112:R113"/>
    <mergeCell ref="S112:S113"/>
    <mergeCell ref="O110:O111"/>
    <mergeCell ref="P110:P111"/>
    <mergeCell ref="Q110:Q111"/>
    <mergeCell ref="R110:R111"/>
    <mergeCell ref="S110:S111"/>
    <mergeCell ref="O108:O109"/>
    <mergeCell ref="P108:P109"/>
    <mergeCell ref="Q108:Q109"/>
    <mergeCell ref="R108:R109"/>
    <mergeCell ref="S108:S109"/>
    <mergeCell ref="O106:O107"/>
    <mergeCell ref="P106:P107"/>
    <mergeCell ref="Q106:Q107"/>
    <mergeCell ref="R106:R107"/>
    <mergeCell ref="S106:S107"/>
    <mergeCell ref="O104:O105"/>
    <mergeCell ref="P104:P105"/>
    <mergeCell ref="Q104:Q105"/>
    <mergeCell ref="R104:R105"/>
    <mergeCell ref="S104:S105"/>
    <mergeCell ref="O102:O103"/>
    <mergeCell ref="P102:P103"/>
    <mergeCell ref="Q102:Q103"/>
    <mergeCell ref="R102:R103"/>
    <mergeCell ref="S102:S103"/>
    <mergeCell ref="O100:O101"/>
    <mergeCell ref="P100:P101"/>
    <mergeCell ref="Q100:Q101"/>
    <mergeCell ref="R100:R101"/>
    <mergeCell ref="S100:S101"/>
    <mergeCell ref="O98:O99"/>
    <mergeCell ref="P98:P99"/>
    <mergeCell ref="Q98:Q99"/>
    <mergeCell ref="R98:R99"/>
    <mergeCell ref="S98:S99"/>
    <mergeCell ref="O96:O97"/>
    <mergeCell ref="P96:P97"/>
    <mergeCell ref="Q96:Q97"/>
    <mergeCell ref="R96:R97"/>
    <mergeCell ref="S96:S97"/>
    <mergeCell ref="O94:O95"/>
    <mergeCell ref="P94:P95"/>
    <mergeCell ref="Q94:Q95"/>
    <mergeCell ref="R94:R95"/>
    <mergeCell ref="S94:S95"/>
    <mergeCell ref="O92:O93"/>
    <mergeCell ref="P92:P93"/>
    <mergeCell ref="Q92:Q93"/>
    <mergeCell ref="R92:R93"/>
    <mergeCell ref="S92:S93"/>
    <mergeCell ref="O90:O91"/>
    <mergeCell ref="P90:P91"/>
    <mergeCell ref="Q90:Q91"/>
    <mergeCell ref="R90:R91"/>
    <mergeCell ref="S90:S91"/>
    <mergeCell ref="O88:O89"/>
    <mergeCell ref="P88:P89"/>
    <mergeCell ref="Q88:Q89"/>
    <mergeCell ref="R88:R89"/>
    <mergeCell ref="S88:S89"/>
    <mergeCell ref="O86:O87"/>
    <mergeCell ref="P86:P87"/>
    <mergeCell ref="Q86:Q87"/>
    <mergeCell ref="R86:R87"/>
    <mergeCell ref="S86:S87"/>
    <mergeCell ref="O84:O85"/>
    <mergeCell ref="P84:P85"/>
    <mergeCell ref="Q84:Q85"/>
    <mergeCell ref="R84:R85"/>
    <mergeCell ref="S84:S85"/>
    <mergeCell ref="O82:O83"/>
    <mergeCell ref="P82:P83"/>
    <mergeCell ref="Q82:Q83"/>
    <mergeCell ref="R82:R83"/>
    <mergeCell ref="S82:S83"/>
    <mergeCell ref="O80:O81"/>
    <mergeCell ref="P80:P81"/>
    <mergeCell ref="Q80:Q81"/>
    <mergeCell ref="R80:R81"/>
    <mergeCell ref="S80:S81"/>
    <mergeCell ref="O78:O79"/>
    <mergeCell ref="P78:P79"/>
    <mergeCell ref="Q78:Q79"/>
    <mergeCell ref="R78:R79"/>
    <mergeCell ref="S78:S79"/>
    <mergeCell ref="O76:O77"/>
    <mergeCell ref="P76:P77"/>
    <mergeCell ref="Q76:Q77"/>
    <mergeCell ref="R76:R77"/>
    <mergeCell ref="S76:S77"/>
    <mergeCell ref="O74:O75"/>
    <mergeCell ref="P74:P75"/>
    <mergeCell ref="Q74:Q75"/>
    <mergeCell ref="R74:R75"/>
    <mergeCell ref="S74:S75"/>
    <mergeCell ref="O72:O73"/>
    <mergeCell ref="P72:P73"/>
    <mergeCell ref="Q72:Q73"/>
    <mergeCell ref="R72:R73"/>
    <mergeCell ref="S72:S73"/>
    <mergeCell ref="O70:O71"/>
    <mergeCell ref="P70:P71"/>
    <mergeCell ref="Q70:Q71"/>
    <mergeCell ref="R70:R71"/>
    <mergeCell ref="S70:S71"/>
    <mergeCell ref="O68:O69"/>
    <mergeCell ref="P68:P69"/>
    <mergeCell ref="Q68:Q69"/>
    <mergeCell ref="R68:R69"/>
    <mergeCell ref="S68:S69"/>
    <mergeCell ref="O66:O67"/>
    <mergeCell ref="P66:P67"/>
    <mergeCell ref="Q66:Q67"/>
    <mergeCell ref="R66:R67"/>
    <mergeCell ref="S66:S67"/>
    <mergeCell ref="O64:O65"/>
    <mergeCell ref="P64:P65"/>
    <mergeCell ref="Q64:Q65"/>
    <mergeCell ref="R64:R65"/>
    <mergeCell ref="S64:S65"/>
    <mergeCell ref="O62:O63"/>
    <mergeCell ref="P62:P63"/>
    <mergeCell ref="Q62:Q63"/>
    <mergeCell ref="R62:R63"/>
    <mergeCell ref="S62:S63"/>
    <mergeCell ref="O60:O61"/>
    <mergeCell ref="P60:P61"/>
    <mergeCell ref="Q60:Q61"/>
    <mergeCell ref="R60:R61"/>
    <mergeCell ref="S60:S61"/>
    <mergeCell ref="O58:O59"/>
    <mergeCell ref="P58:P59"/>
    <mergeCell ref="Q58:Q59"/>
    <mergeCell ref="R58:R59"/>
    <mergeCell ref="S58:S59"/>
    <mergeCell ref="O56:O57"/>
    <mergeCell ref="P56:P57"/>
    <mergeCell ref="Q56:Q57"/>
    <mergeCell ref="R56:R57"/>
    <mergeCell ref="S56:S57"/>
    <mergeCell ref="O54:O55"/>
    <mergeCell ref="P54:P55"/>
    <mergeCell ref="Q54:Q55"/>
    <mergeCell ref="R54:R55"/>
    <mergeCell ref="S54:S55"/>
    <mergeCell ref="O52:O53"/>
    <mergeCell ref="P52:P53"/>
    <mergeCell ref="Q52:Q53"/>
    <mergeCell ref="R52:R53"/>
    <mergeCell ref="S52:S53"/>
    <mergeCell ref="O50:O51"/>
    <mergeCell ref="P50:P51"/>
    <mergeCell ref="Q50:Q51"/>
    <mergeCell ref="R50:R51"/>
    <mergeCell ref="S50:S51"/>
    <mergeCell ref="O48:O49"/>
    <mergeCell ref="P48:P49"/>
    <mergeCell ref="Q48:Q49"/>
    <mergeCell ref="R48:R49"/>
    <mergeCell ref="S48:S49"/>
    <mergeCell ref="O46:O47"/>
    <mergeCell ref="P46:P47"/>
    <mergeCell ref="Q46:Q47"/>
    <mergeCell ref="R46:R47"/>
    <mergeCell ref="S46:S47"/>
    <mergeCell ref="O44:O45"/>
    <mergeCell ref="P44:P45"/>
    <mergeCell ref="Q44:Q45"/>
    <mergeCell ref="R44:R45"/>
    <mergeCell ref="S44:S45"/>
    <mergeCell ref="O42:O43"/>
    <mergeCell ref="P42:P43"/>
    <mergeCell ref="Q42:Q43"/>
    <mergeCell ref="R42:R43"/>
    <mergeCell ref="S42:S43"/>
    <mergeCell ref="O40:O41"/>
    <mergeCell ref="P40:P41"/>
    <mergeCell ref="Q40:Q41"/>
    <mergeCell ref="R40:R41"/>
    <mergeCell ref="S40:S41"/>
    <mergeCell ref="P32:P33"/>
    <mergeCell ref="Q32:Q33"/>
    <mergeCell ref="R32:R33"/>
    <mergeCell ref="S32:S33"/>
    <mergeCell ref="O38:O39"/>
    <mergeCell ref="P38:P39"/>
    <mergeCell ref="Q38:Q39"/>
    <mergeCell ref="R38:R39"/>
    <mergeCell ref="S38:S39"/>
    <mergeCell ref="O36:O37"/>
    <mergeCell ref="P36:P37"/>
    <mergeCell ref="Q36:Q37"/>
    <mergeCell ref="R36:R37"/>
    <mergeCell ref="S36:S37"/>
    <mergeCell ref="O34:O35"/>
    <mergeCell ref="P34:P35"/>
    <mergeCell ref="Q34:Q35"/>
    <mergeCell ref="R34:R35"/>
    <mergeCell ref="S34:S35"/>
    <mergeCell ref="O32:O33"/>
    <mergeCell ref="A125:B125"/>
    <mergeCell ref="A127:B127"/>
    <mergeCell ref="A129:B129"/>
    <mergeCell ref="A131:B131"/>
    <mergeCell ref="A30:B31"/>
    <mergeCell ref="A115:B115"/>
    <mergeCell ref="A117:B117"/>
    <mergeCell ref="A119:B119"/>
    <mergeCell ref="A121:B121"/>
    <mergeCell ref="A123:B123"/>
    <mergeCell ref="A105:B105"/>
    <mergeCell ref="A107:B107"/>
    <mergeCell ref="A109:B109"/>
    <mergeCell ref="A111:B111"/>
    <mergeCell ref="A113:B113"/>
    <mergeCell ref="A95:B95"/>
    <mergeCell ref="A97:B97"/>
    <mergeCell ref="A99:B99"/>
    <mergeCell ref="A101:B101"/>
    <mergeCell ref="A103:B103"/>
    <mergeCell ref="A85:B85"/>
    <mergeCell ref="A87:B87"/>
    <mergeCell ref="A89:B89"/>
    <mergeCell ref="A91:B91"/>
    <mergeCell ref="A93:B93"/>
    <mergeCell ref="A75:B75"/>
    <mergeCell ref="A77:B77"/>
    <mergeCell ref="A79:B79"/>
    <mergeCell ref="A81:B81"/>
    <mergeCell ref="A83:B83"/>
    <mergeCell ref="A65:B65"/>
    <mergeCell ref="A67:B67"/>
    <mergeCell ref="A69:B69"/>
    <mergeCell ref="A71:B71"/>
    <mergeCell ref="A73:B73"/>
    <mergeCell ref="A63:B63"/>
    <mergeCell ref="C30:C31"/>
    <mergeCell ref="D30:D31"/>
    <mergeCell ref="E30:E31"/>
    <mergeCell ref="F30:F31"/>
    <mergeCell ref="A43:B43"/>
    <mergeCell ref="A45:B45"/>
    <mergeCell ref="A47:B47"/>
    <mergeCell ref="A49:B49"/>
    <mergeCell ref="A51:B51"/>
    <mergeCell ref="A53:B53"/>
    <mergeCell ref="A33:B33"/>
    <mergeCell ref="A35:B35"/>
    <mergeCell ref="A37:B37"/>
    <mergeCell ref="A39:B39"/>
    <mergeCell ref="A41:B41"/>
    <mergeCell ref="A55:B55"/>
    <mergeCell ref="A57:B57"/>
    <mergeCell ref="A59:B59"/>
    <mergeCell ref="A61:B61"/>
    <mergeCell ref="Q30:Q31"/>
    <mergeCell ref="S30:S31"/>
    <mergeCell ref="E21:L21"/>
    <mergeCell ref="E22:L22"/>
    <mergeCell ref="E23:L23"/>
    <mergeCell ref="E20:L20"/>
    <mergeCell ref="R30:R31"/>
    <mergeCell ref="G30:G31"/>
    <mergeCell ref="H30:H31"/>
    <mergeCell ref="I30:I31"/>
    <mergeCell ref="J30:J31"/>
    <mergeCell ref="K30:K31"/>
    <mergeCell ref="O30:O31"/>
    <mergeCell ref="P30:P31"/>
    <mergeCell ref="L30:L31"/>
    <mergeCell ref="M30:M31"/>
    <mergeCell ref="N30:N31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  <headerFooter>
    <oddHeader>&amp;LAnlage 4 zum Landesrahmenvertrag gemäß § 24 Abs. 5 KiföG M-V 
Nachweisführung zu Krankentagen</oddHeader>
    <oddFooter>&amp;CStand 4.9.2024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029961-E397-4EB3-B763-71B185C67E61}">
          <x14:formula1>
            <xm:f>Tabelle1!$A$6:$A$18</xm:f>
          </x14:formula1>
          <xm:sqref>C30</xm:sqref>
        </x14:dataValidation>
        <x14:dataValidation type="list" allowBlank="1" showInputMessage="1" showErrorMessage="1" xr:uid="{66AA2B88-7C3B-4B9B-8643-A04142533D94}">
          <x14:formula1>
            <xm:f>Tabelle1!$A$2:$A$4</xm:f>
          </x14:formula1>
          <xm:sqref>Q32:Q131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ABC85-CF95-40AC-8A0B-1DFB3CFC370B}">
  <dimension ref="A2:A18"/>
  <sheetViews>
    <sheetView workbookViewId="0">
      <selection activeCell="A18" sqref="A18"/>
    </sheetView>
  </sheetViews>
  <sheetFormatPr baseColWidth="10" defaultRowHeight="15"/>
  <sheetData>
    <row r="2" spans="1:1">
      <c r="A2" t="s">
        <v>110</v>
      </c>
    </row>
    <row r="3" spans="1:1">
      <c r="A3" t="s">
        <v>111</v>
      </c>
    </row>
    <row r="4" spans="1:1">
      <c r="A4" t="s">
        <v>109</v>
      </c>
    </row>
    <row r="6" spans="1:1">
      <c r="A6" t="s">
        <v>110</v>
      </c>
    </row>
    <row r="7" spans="1:1">
      <c r="A7" t="s">
        <v>113</v>
      </c>
    </row>
    <row r="8" spans="1:1">
      <c r="A8" t="s">
        <v>114</v>
      </c>
    </row>
    <row r="9" spans="1:1">
      <c r="A9" t="s">
        <v>115</v>
      </c>
    </row>
    <row r="10" spans="1:1">
      <c r="A10" t="s">
        <v>116</v>
      </c>
    </row>
    <row r="11" spans="1:1">
      <c r="A11" t="s">
        <v>117</v>
      </c>
    </row>
    <row r="12" spans="1:1">
      <c r="A12" t="s">
        <v>118</v>
      </c>
    </row>
    <row r="13" spans="1:1">
      <c r="A13" t="s">
        <v>119</v>
      </c>
    </row>
    <row r="14" spans="1:1">
      <c r="A14" t="s">
        <v>120</v>
      </c>
    </row>
    <row r="15" spans="1:1">
      <c r="A15" t="s">
        <v>121</v>
      </c>
    </row>
    <row r="16" spans="1:1">
      <c r="A16" t="s">
        <v>122</v>
      </c>
    </row>
    <row r="17" spans="1:1">
      <c r="A17" t="s">
        <v>123</v>
      </c>
    </row>
    <row r="18" spans="1:1">
      <c r="A18" t="s">
        <v>124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A2:L67"/>
  <sheetViews>
    <sheetView zoomScaleNormal="100" workbookViewId="0">
      <selection activeCell="L12" sqref="L12"/>
    </sheetView>
  </sheetViews>
  <sheetFormatPr baseColWidth="10" defaultRowHeight="15"/>
  <cols>
    <col min="1" max="1" width="11.42578125" style="36"/>
    <col min="4" max="4" width="12.5703125" bestFit="1" customWidth="1"/>
    <col min="7" max="7" width="13" customWidth="1"/>
    <col min="9" max="9" width="12.42578125" customWidth="1"/>
  </cols>
  <sheetData>
    <row r="2" spans="1:12" ht="18.75">
      <c r="A2" s="38" t="s">
        <v>62</v>
      </c>
    </row>
    <row r="5" spans="1:12" ht="15.75">
      <c r="A5" s="40" t="s">
        <v>60</v>
      </c>
    </row>
    <row r="6" spans="1:12" ht="15.75">
      <c r="A6" s="40"/>
    </row>
    <row r="7" spans="1:12" ht="15.75">
      <c r="A7" s="39" t="s">
        <v>63</v>
      </c>
      <c r="E7" s="166"/>
      <c r="F7" s="167"/>
      <c r="G7" s="167"/>
      <c r="H7" s="167"/>
      <c r="I7" s="167"/>
      <c r="J7" s="167"/>
      <c r="K7" s="167"/>
      <c r="L7" s="168"/>
    </row>
    <row r="8" spans="1:12" ht="15.75">
      <c r="A8" s="39" t="s">
        <v>47</v>
      </c>
      <c r="E8" s="166"/>
      <c r="F8" s="167"/>
      <c r="G8" s="167"/>
      <c r="H8" s="167"/>
      <c r="I8" s="167"/>
      <c r="J8" s="167"/>
      <c r="K8" s="167"/>
      <c r="L8" s="168"/>
    </row>
    <row r="9" spans="1:12" ht="15.75">
      <c r="A9" s="39" t="s">
        <v>48</v>
      </c>
      <c r="E9" s="166"/>
      <c r="F9" s="167"/>
      <c r="G9" s="167"/>
      <c r="H9" s="167"/>
      <c r="I9" s="167"/>
      <c r="J9" s="167"/>
      <c r="K9" s="167"/>
      <c r="L9" s="168"/>
    </row>
    <row r="10" spans="1:12" ht="15.75">
      <c r="A10" s="39" t="s">
        <v>49</v>
      </c>
      <c r="E10" s="166"/>
      <c r="F10" s="167"/>
      <c r="G10" s="167"/>
      <c r="H10" s="167"/>
      <c r="I10" s="167"/>
      <c r="J10" s="167"/>
      <c r="K10" s="167"/>
      <c r="L10" s="168"/>
    </row>
    <row r="11" spans="1:12">
      <c r="A11" s="39"/>
      <c r="E11" s="37"/>
      <c r="F11" s="37"/>
      <c r="G11" s="37"/>
      <c r="H11" s="37"/>
      <c r="I11" s="37"/>
      <c r="J11" s="37"/>
      <c r="K11" s="37"/>
      <c r="L11" s="37"/>
    </row>
    <row r="12" spans="1:12" ht="15.75">
      <c r="A12" s="40" t="s">
        <v>83</v>
      </c>
      <c r="E12" s="37"/>
      <c r="F12" s="37"/>
      <c r="G12" s="37"/>
      <c r="H12" s="37"/>
      <c r="I12" s="37"/>
      <c r="J12" s="37"/>
      <c r="K12" s="37"/>
      <c r="L12" s="37"/>
    </row>
    <row r="13" spans="1:12">
      <c r="A13" s="39"/>
      <c r="E13" s="37"/>
      <c r="F13" s="37"/>
      <c r="G13" s="37"/>
      <c r="H13" s="37"/>
      <c r="I13" s="37"/>
      <c r="J13" s="37"/>
      <c r="K13" s="37"/>
      <c r="L13" s="37"/>
    </row>
    <row r="14" spans="1:12" ht="30">
      <c r="A14" s="45" t="s">
        <v>71</v>
      </c>
      <c r="E14" s="46" t="s">
        <v>72</v>
      </c>
      <c r="F14" s="37"/>
      <c r="G14" s="46" t="s">
        <v>73</v>
      </c>
    </row>
    <row r="15" spans="1:12">
      <c r="E15" s="59"/>
      <c r="G15" s="59"/>
    </row>
    <row r="17" spans="1:11">
      <c r="A17" s="45" t="s">
        <v>64</v>
      </c>
    </row>
    <row r="18" spans="1:11">
      <c r="E18" s="37" t="s">
        <v>70</v>
      </c>
      <c r="F18" s="37"/>
      <c r="G18" s="37" t="s">
        <v>81</v>
      </c>
      <c r="I18" t="s">
        <v>82</v>
      </c>
    </row>
    <row r="19" spans="1:11">
      <c r="D19" t="s">
        <v>65</v>
      </c>
      <c r="E19" s="60"/>
      <c r="G19" s="60"/>
      <c r="I19" s="41">
        <v>10</v>
      </c>
    </row>
    <row r="20" spans="1:11">
      <c r="D20" t="s">
        <v>66</v>
      </c>
      <c r="E20" s="60"/>
      <c r="G20" s="60"/>
      <c r="I20" s="41">
        <v>10</v>
      </c>
    </row>
    <row r="21" spans="1:11">
      <c r="D21" t="s">
        <v>67</v>
      </c>
      <c r="E21" s="60"/>
      <c r="G21" s="60"/>
      <c r="I21" s="41">
        <v>10</v>
      </c>
    </row>
    <row r="22" spans="1:11">
      <c r="D22" t="s">
        <v>68</v>
      </c>
      <c r="E22" s="60"/>
      <c r="G22" s="60"/>
      <c r="I22" s="41">
        <v>10</v>
      </c>
    </row>
    <row r="23" spans="1:11">
      <c r="D23" t="s">
        <v>69</v>
      </c>
      <c r="E23" s="60"/>
      <c r="G23" s="60"/>
      <c r="I23" s="41">
        <v>10</v>
      </c>
    </row>
    <row r="26" spans="1:11">
      <c r="A26" s="45" t="s">
        <v>79</v>
      </c>
    </row>
    <row r="27" spans="1:11">
      <c r="A27" s="45"/>
    </row>
    <row r="28" spans="1:11">
      <c r="A28" s="45"/>
      <c r="B28" s="37" t="s">
        <v>58</v>
      </c>
    </row>
    <row r="29" spans="1:11">
      <c r="B29" s="47"/>
      <c r="D29" t="s">
        <v>80</v>
      </c>
      <c r="G29" s="41"/>
      <c r="I29" s="41"/>
      <c r="K29" s="41"/>
    </row>
    <row r="30" spans="1:11" ht="51" customHeight="1">
      <c r="A30" s="169" t="s">
        <v>106</v>
      </c>
      <c r="B30" s="169"/>
      <c r="D30" s="46" t="s">
        <v>74</v>
      </c>
      <c r="E30" s="46" t="s">
        <v>75</v>
      </c>
      <c r="G30" s="46" t="s">
        <v>76</v>
      </c>
      <c r="H30" s="37"/>
      <c r="I30" s="46" t="s">
        <v>77</v>
      </c>
      <c r="K30" s="46" t="s">
        <v>78</v>
      </c>
    </row>
    <row r="31" spans="1:11" ht="15.4" customHeight="1">
      <c r="A31" s="63"/>
      <c r="B31" s="63"/>
      <c r="D31" s="61"/>
      <c r="E31" s="61"/>
      <c r="G31" s="41"/>
      <c r="I31" s="41"/>
      <c r="K31" s="41"/>
    </row>
    <row r="32" spans="1:11">
      <c r="B32" s="48"/>
      <c r="D32" s="61"/>
      <c r="E32" s="61"/>
      <c r="G32" s="41"/>
      <c r="I32" s="41"/>
      <c r="K32" s="41"/>
    </row>
    <row r="33" spans="2:11">
      <c r="B33" s="48"/>
      <c r="D33" s="61"/>
      <c r="E33" s="61"/>
      <c r="G33" s="41"/>
      <c r="I33" s="41"/>
      <c r="K33" s="41"/>
    </row>
    <row r="34" spans="2:11">
      <c r="B34" s="48"/>
      <c r="D34" s="61"/>
      <c r="E34" s="61"/>
      <c r="G34" s="41"/>
      <c r="I34" s="41"/>
      <c r="K34" s="41"/>
    </row>
    <row r="35" spans="2:11">
      <c r="B35" s="48"/>
      <c r="D35" s="61"/>
      <c r="E35" s="61"/>
      <c r="G35" s="41"/>
      <c r="I35" s="41"/>
      <c r="K35" s="41"/>
    </row>
    <row r="36" spans="2:11">
      <c r="B36" s="48"/>
      <c r="D36" s="61"/>
      <c r="E36" s="61"/>
      <c r="G36" s="41"/>
      <c r="I36" s="41"/>
      <c r="K36" s="41"/>
    </row>
    <row r="37" spans="2:11">
      <c r="B37" s="48"/>
      <c r="D37" s="61"/>
      <c r="E37" s="61"/>
      <c r="G37" s="41"/>
      <c r="I37" s="41"/>
      <c r="K37" s="41"/>
    </row>
    <row r="38" spans="2:11">
      <c r="B38" s="48"/>
      <c r="D38" s="61"/>
      <c r="E38" s="61"/>
      <c r="G38" s="41"/>
      <c r="I38" s="41"/>
      <c r="K38" s="41"/>
    </row>
    <row r="39" spans="2:11">
      <c r="B39" s="48"/>
      <c r="D39" s="61"/>
      <c r="E39" s="61"/>
      <c r="G39" s="41"/>
      <c r="I39" s="41"/>
      <c r="K39" s="41"/>
    </row>
    <row r="40" spans="2:11">
      <c r="B40" s="48"/>
      <c r="D40" s="61"/>
      <c r="E40" s="61"/>
      <c r="G40" s="41"/>
      <c r="I40" s="41"/>
      <c r="K40" s="41"/>
    </row>
    <row r="41" spans="2:11">
      <c r="B41" s="48"/>
      <c r="D41" s="61"/>
      <c r="E41" s="61"/>
      <c r="G41" s="41"/>
      <c r="I41" s="41"/>
      <c r="K41" s="41"/>
    </row>
    <row r="42" spans="2:11">
      <c r="B42" s="48"/>
      <c r="D42" s="61"/>
      <c r="E42" s="61"/>
      <c r="G42" s="41"/>
      <c r="I42" s="41"/>
      <c r="K42" s="41"/>
    </row>
    <row r="43" spans="2:11">
      <c r="B43" s="48"/>
      <c r="D43" s="61"/>
      <c r="E43" s="61"/>
      <c r="G43" s="41"/>
      <c r="I43" s="41"/>
      <c r="K43" s="41"/>
    </row>
    <row r="44" spans="2:11">
      <c r="B44" s="48"/>
      <c r="D44" s="61"/>
      <c r="E44" s="61"/>
      <c r="G44" s="41"/>
      <c r="I44" s="41"/>
      <c r="K44" s="41"/>
    </row>
    <row r="45" spans="2:11">
      <c r="B45" s="48"/>
      <c r="D45" s="61"/>
      <c r="E45" s="61"/>
      <c r="G45" s="41"/>
      <c r="I45" s="41"/>
      <c r="K45" s="41"/>
    </row>
    <row r="46" spans="2:11">
      <c r="B46" s="48"/>
      <c r="D46" s="61"/>
      <c r="E46" s="61"/>
      <c r="G46" s="41"/>
      <c r="I46" s="41"/>
      <c r="K46" s="41"/>
    </row>
    <row r="47" spans="2:11">
      <c r="B47" s="48"/>
      <c r="D47" s="61"/>
      <c r="E47" s="61"/>
      <c r="G47" s="41"/>
      <c r="I47" s="41"/>
      <c r="K47" s="41"/>
    </row>
    <row r="48" spans="2:11">
      <c r="B48" s="48"/>
      <c r="D48" s="61"/>
      <c r="E48" s="61"/>
      <c r="G48" s="41"/>
      <c r="I48" s="41"/>
      <c r="K48" s="41"/>
    </row>
    <row r="49" spans="1:12">
      <c r="B49" s="48"/>
      <c r="D49" s="61"/>
      <c r="E49" s="61"/>
      <c r="G49" s="41"/>
      <c r="I49" s="41"/>
      <c r="K49" s="41"/>
    </row>
    <row r="50" spans="1:12">
      <c r="B50" s="48"/>
      <c r="D50" s="61"/>
      <c r="E50" s="61"/>
      <c r="G50" s="41"/>
      <c r="I50" s="41"/>
      <c r="K50" s="41"/>
    </row>
    <row r="51" spans="1:12">
      <c r="E51" s="49"/>
    </row>
    <row r="52" spans="1:12">
      <c r="G52" s="50" t="e">
        <f>SUM(G31:G50)/G29/2</f>
        <v>#DIV/0!</v>
      </c>
      <c r="H52" s="51"/>
      <c r="I52" s="50" t="e">
        <f>SUM(I31:I50)/I29/2</f>
        <v>#DIV/0!</v>
      </c>
      <c r="J52" s="51"/>
      <c r="K52" s="50" t="e">
        <f>SUM(K31:K50)/K29/2</f>
        <v>#DIV/0!</v>
      </c>
    </row>
    <row r="55" spans="1:12" ht="15.75">
      <c r="A55" s="40" t="s">
        <v>61</v>
      </c>
    </row>
    <row r="56" spans="1:12" ht="15.75">
      <c r="A56" s="40"/>
    </row>
    <row r="57" spans="1:12" ht="15.75">
      <c r="A57" s="39" t="s">
        <v>50</v>
      </c>
      <c r="G57" s="36"/>
    </row>
    <row r="58" spans="1:12" ht="15.75">
      <c r="A58" s="39" t="s">
        <v>51</v>
      </c>
    </row>
    <row r="59" spans="1:12" ht="15.75">
      <c r="A59" s="39" t="s">
        <v>52</v>
      </c>
    </row>
    <row r="60" spans="1:12">
      <c r="A60" s="39"/>
    </row>
    <row r="61" spans="1:12" ht="27" customHeight="1">
      <c r="A61" s="39" t="s">
        <v>53</v>
      </c>
      <c r="E61" s="42"/>
      <c r="F61" s="43"/>
      <c r="H61" s="42"/>
      <c r="I61" s="44"/>
      <c r="J61" s="44"/>
      <c r="K61" s="44"/>
      <c r="L61" s="43"/>
    </row>
    <row r="62" spans="1:12">
      <c r="A62" s="39"/>
      <c r="E62" t="s">
        <v>58</v>
      </c>
      <c r="H62" t="s">
        <v>59</v>
      </c>
    </row>
    <row r="63" spans="1:12">
      <c r="A63" s="39"/>
    </row>
    <row r="64" spans="1:12" ht="15.75">
      <c r="A64" s="40" t="s">
        <v>46</v>
      </c>
    </row>
    <row r="65" spans="1:1" ht="15.75">
      <c r="A65" s="39" t="s">
        <v>54</v>
      </c>
    </row>
    <row r="66" spans="1:1" ht="15.75">
      <c r="A66" s="39" t="s">
        <v>57</v>
      </c>
    </row>
    <row r="67" spans="1:1">
      <c r="A67"/>
    </row>
  </sheetData>
  <mergeCells count="5">
    <mergeCell ref="E8:L8"/>
    <mergeCell ref="E9:L9"/>
    <mergeCell ref="E10:L10"/>
    <mergeCell ref="E7:L7"/>
    <mergeCell ref="A30:B30"/>
  </mergeCells>
  <pageMargins left="0.7" right="0.7" top="0.78740157499999996" bottom="0.78740157499999996" header="0.3" footer="0.3"/>
  <pageSetup paperSize="9" scale="93" orientation="landscape" r:id="rId1"/>
  <headerFooter>
    <oddHeader xml:space="preserve">&amp;LAnlage 5 zum Landesrahmenvertrag gemäß § 24 Abs. 5 KiföG M-V 
Nachweisführung tatsächliche Betreuungszeiten </oddHeader>
    <oddFooter>&amp;CStand 4.9.2024</oddFooter>
  </headerFooter>
  <rowBreaks count="2" manualBreakCount="2">
    <brk id="24" max="16383" man="1"/>
    <brk id="5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G27" sqref="G27"/>
    </sheetView>
  </sheetViews>
  <sheetFormatPr baseColWidth="10" defaultRowHeight="15"/>
  <sheetData>
    <row r="1" spans="1:1">
      <c r="A1" t="s">
        <v>90</v>
      </c>
    </row>
    <row r="2" spans="1:1">
      <c r="A2" s="2" t="s">
        <v>39</v>
      </c>
    </row>
    <row r="3" spans="1:1">
      <c r="A3" s="2" t="s">
        <v>40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406877-371c-44ed-ac35-c8f9648df41e" xsi:nil="true"/>
    <lcf76f155ced4ddcb4097134ff3c332f xmlns="0bb7a90b-4c82-4414-8b8b-740ca32af0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977B67D637D14E9DE75AACBC78FFA0" ma:contentTypeVersion="13" ma:contentTypeDescription="Ein neues Dokument erstellen." ma:contentTypeScope="" ma:versionID="1e2d45ee986569e8740db855d5aa0424">
  <xsd:schema xmlns:xsd="http://www.w3.org/2001/XMLSchema" xmlns:xs="http://www.w3.org/2001/XMLSchema" xmlns:p="http://schemas.microsoft.com/office/2006/metadata/properties" xmlns:ns2="0bb7a90b-4c82-4414-8b8b-740ca32af064" xmlns:ns3="51406877-371c-44ed-ac35-c8f9648df41e" targetNamespace="http://schemas.microsoft.com/office/2006/metadata/properties" ma:root="true" ma:fieldsID="e6c84f7d90289a5e673da19f249d7039" ns2:_="" ns3:_="">
    <xsd:import namespace="0bb7a90b-4c82-4414-8b8b-740ca32af064"/>
    <xsd:import namespace="51406877-371c-44ed-ac35-c8f9648df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7a90b-4c82-4414-8b8b-740ca32af0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f9465a7-cc38-42d1-bce9-fc58843bf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06877-371c-44ed-ac35-c8f9648df4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53faa07-1b39-4a43-9aa7-7b4e97128e3d}" ma:internalName="TaxCatchAll" ma:showField="CatchAllData" ma:web="51406877-371c-44ed-ac35-c8f9648df4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BD08E7-92D9-4F96-8426-26589697BE11}">
  <ds:schemaRefs>
    <ds:schemaRef ds:uri="http://schemas.microsoft.com/office/2006/metadata/properties"/>
    <ds:schemaRef ds:uri="0bb7a90b-4c82-4414-8b8b-740ca32af064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1406877-371c-44ed-ac35-c8f9648df41e"/>
  </ds:schemaRefs>
</ds:datastoreItem>
</file>

<file path=customXml/itemProps2.xml><?xml version="1.0" encoding="utf-8"?>
<ds:datastoreItem xmlns:ds="http://schemas.openxmlformats.org/officeDocument/2006/customXml" ds:itemID="{DC31841B-ACB5-4F5D-9E41-6FF032640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b7a90b-4c82-4414-8b8b-740ca32af064"/>
    <ds:schemaRef ds:uri="51406877-371c-44ed-ac35-c8f9648df4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5677D-373A-4EC3-A922-F59BBC221A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Anlage 2 Krippe</vt:lpstr>
      <vt:lpstr>Anlage 2 Kindergarten</vt:lpstr>
      <vt:lpstr>Anlage 2 Hort</vt:lpstr>
      <vt:lpstr>Anlage 2 Leitung</vt:lpstr>
      <vt:lpstr>Anlage 3g Verwaltungskosten</vt:lpstr>
      <vt:lpstr>Anlage 4 Krankentage</vt:lpstr>
      <vt:lpstr>Tabelle1</vt:lpstr>
      <vt:lpstr>Anlage 5 Betreuungszeiten</vt:lpstr>
      <vt:lpstr>Tabelle3</vt:lpstr>
    </vt:vector>
  </TitlesOfParts>
  <Company>Stadtverwaltung Rostock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Mitarbeiter</dc:creator>
  <cp:lastModifiedBy>Dr. Judith Gelke</cp:lastModifiedBy>
  <cp:lastPrinted>2025-08-01T16:32:20Z</cp:lastPrinted>
  <dcterms:created xsi:type="dcterms:W3CDTF">2018-10-09T09:25:17Z</dcterms:created>
  <dcterms:modified xsi:type="dcterms:W3CDTF">2026-02-18T10:59:06Z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0x010100F6977B67D637D14E9DE75AACBC78FFA0</vt:lpwstr>
  </property>
  <property fmtid="{D5CDD505-2E9C-101B-9397-08002B2CF9AE}" pid="3" name="MediaServiceImageTags">
    <vt:lpwstr/>
  </property>
</Properties>
</file>